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 mio Drive\@Osservatori_scuola\Osserv2022\5_Tabelle fisse_FP\"/>
    </mc:Choice>
  </mc:AlternateContent>
  <bookViews>
    <workbookView xWindow="0" yWindow="0" windowWidth="19200" windowHeight="6408" tabRatio="864"/>
  </bookViews>
  <sheets>
    <sheet name="Indice" sheetId="1" r:id="rId1"/>
    <sheet name="tab_b1" sheetId="2" r:id="rId2"/>
    <sheet name="tab_b2" sheetId="3" r:id="rId3"/>
    <sheet name="tab_b3" sheetId="11" r:id="rId4"/>
    <sheet name="tab_b4" sheetId="13" r:id="rId5"/>
    <sheet name="tab_b5" sheetId="9" r:id="rId6"/>
    <sheet name="tab_b6" sheetId="10" r:id="rId7"/>
    <sheet name="tab_b7" sheetId="14" r:id="rId8"/>
    <sheet name="tab_b8" sheetId="15" r:id="rId9"/>
    <sheet name="tab_b9" sheetId="16" r:id="rId10"/>
    <sheet name="tab_b10" sheetId="17" r:id="rId11"/>
    <sheet name="tab_b11" sheetId="18" r:id="rId12"/>
    <sheet name="tab_b12" sheetId="19" r:id="rId13"/>
    <sheet name="tab_b13" sheetId="21" r:id="rId14"/>
    <sheet name="tab_b14" sheetId="20" r:id="rId15"/>
    <sheet name="tab_b15" sheetId="22" r:id="rId16"/>
    <sheet name="tab_b16" sheetId="23" r:id="rId17"/>
    <sheet name="tab_b17" sheetId="24" r:id="rId18"/>
    <sheet name="fig_b1" sheetId="25" r:id="rId19"/>
    <sheet name="tab_b18" sheetId="26" r:id="rId20"/>
    <sheet name="tab_b19 e fig_b2" sheetId="27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3" i="27"/>
  <c r="G4" i="27"/>
  <c r="G5" i="27"/>
  <c r="G6" i="27"/>
  <c r="G7" i="27"/>
  <c r="G8" i="27"/>
  <c r="G9" i="27"/>
  <c r="G10" i="27"/>
  <c r="G11" i="27"/>
  <c r="E4" i="27"/>
  <c r="F4" i="27"/>
  <c r="E5" i="27"/>
  <c r="F5" i="27"/>
  <c r="E6" i="27"/>
  <c r="F6" i="27"/>
  <c r="E7" i="27"/>
  <c r="F7" i="27"/>
  <c r="E8" i="27"/>
  <c r="F8" i="27"/>
  <c r="E9" i="27"/>
  <c r="F9" i="27"/>
  <c r="E10" i="27"/>
  <c r="F10" i="27"/>
  <c r="E11" i="27"/>
  <c r="F11" i="27"/>
  <c r="F3" i="27"/>
  <c r="E3" i="27"/>
  <c r="B23" i="1"/>
  <c r="F4" i="26"/>
  <c r="F11" i="26"/>
  <c r="F10" i="26"/>
  <c r="F9" i="26"/>
  <c r="F8" i="26"/>
  <c r="F7" i="26"/>
  <c r="F6" i="26"/>
  <c r="F5" i="26"/>
  <c r="D11" i="26"/>
  <c r="D10" i="26"/>
  <c r="D9" i="26"/>
  <c r="D8" i="26"/>
  <c r="D7" i="26"/>
  <c r="D6" i="26"/>
  <c r="D5" i="26"/>
  <c r="D4" i="26"/>
  <c r="B22" i="1"/>
  <c r="B21" i="1"/>
  <c r="F12" i="24"/>
  <c r="F11" i="24"/>
  <c r="F10" i="24"/>
  <c r="F9" i="24"/>
  <c r="F8" i="24"/>
  <c r="F7" i="24"/>
  <c r="F6" i="24"/>
  <c r="F5" i="24"/>
  <c r="F4" i="24"/>
  <c r="D12" i="24"/>
  <c r="D11" i="24"/>
  <c r="D10" i="24"/>
  <c r="D9" i="24"/>
  <c r="D8" i="24"/>
  <c r="D7" i="24"/>
  <c r="D6" i="24"/>
  <c r="D5" i="24"/>
  <c r="D4" i="24"/>
  <c r="B20" i="1"/>
  <c r="B19" i="1"/>
  <c r="B18" i="1"/>
  <c r="B17" i="1"/>
  <c r="G4" i="22"/>
  <c r="I12" i="22"/>
  <c r="G12" i="22"/>
  <c r="I11" i="22"/>
  <c r="G11" i="22"/>
  <c r="I10" i="22"/>
  <c r="G10" i="22"/>
  <c r="I9" i="22"/>
  <c r="G9" i="22"/>
  <c r="I8" i="22"/>
  <c r="G8" i="22"/>
  <c r="I7" i="22"/>
  <c r="G7" i="22"/>
  <c r="I6" i="22"/>
  <c r="G6" i="22"/>
  <c r="I5" i="22"/>
  <c r="G5" i="22"/>
  <c r="I4" i="22"/>
  <c r="H6" i="21"/>
  <c r="H7" i="21"/>
  <c r="H8" i="21"/>
  <c r="H9" i="21"/>
  <c r="H10" i="21"/>
  <c r="H11" i="21"/>
  <c r="H12" i="21"/>
  <c r="H13" i="21"/>
  <c r="H5" i="21"/>
  <c r="F6" i="21"/>
  <c r="F7" i="21"/>
  <c r="F8" i="21"/>
  <c r="F9" i="21"/>
  <c r="F10" i="21"/>
  <c r="F11" i="21"/>
  <c r="F12" i="21"/>
  <c r="F13" i="21"/>
  <c r="F5" i="21"/>
  <c r="B16" i="1"/>
  <c r="B15" i="1"/>
  <c r="E12" i="18"/>
  <c r="B14" i="1"/>
  <c r="B13" i="1"/>
  <c r="B12" i="1"/>
  <c r="D10" i="2" l="1"/>
  <c r="E10" i="2"/>
  <c r="F10" i="2"/>
  <c r="G10" i="2"/>
  <c r="C10" i="2"/>
  <c r="J9" i="9" l="1"/>
  <c r="I9" i="9"/>
  <c r="H9" i="9"/>
  <c r="G9" i="9"/>
  <c r="F9" i="9"/>
  <c r="E9" i="9"/>
  <c r="D9" i="9"/>
  <c r="C9" i="9"/>
  <c r="B9" i="9"/>
  <c r="J5" i="9"/>
  <c r="J10" i="9" s="1"/>
  <c r="I5" i="9"/>
  <c r="I10" i="9" s="1"/>
  <c r="H10" i="9"/>
  <c r="G5" i="9"/>
  <c r="G10" i="9" s="1"/>
  <c r="F5" i="9"/>
  <c r="F10" i="9" s="1"/>
  <c r="E5" i="9"/>
  <c r="D5" i="9"/>
  <c r="C5" i="9"/>
  <c r="B5" i="9"/>
  <c r="E10" i="9"/>
  <c r="D10" i="9"/>
  <c r="C10" i="9"/>
  <c r="B10" i="9"/>
  <c r="D4" i="13"/>
  <c r="D5" i="13"/>
  <c r="D6" i="13"/>
  <c r="D7" i="13"/>
  <c r="D8" i="13"/>
  <c r="D9" i="13"/>
  <c r="D10" i="13"/>
  <c r="D11" i="13"/>
  <c r="D3" i="13"/>
  <c r="B11" i="13"/>
  <c r="D14" i="2" l="1"/>
  <c r="E14" i="2"/>
  <c r="F14" i="2"/>
  <c r="G14" i="2"/>
  <c r="H14" i="2"/>
  <c r="I14" i="2"/>
  <c r="C14" i="2"/>
  <c r="I13" i="2"/>
  <c r="H13" i="2"/>
  <c r="C13" i="2"/>
  <c r="D13" i="2"/>
  <c r="E13" i="2"/>
  <c r="F13" i="2"/>
  <c r="G13" i="2"/>
  <c r="G5" i="2"/>
  <c r="F5" i="2"/>
  <c r="E5" i="2"/>
  <c r="D5" i="2"/>
  <c r="C5" i="2"/>
  <c r="E9" i="2"/>
  <c r="F9" i="2"/>
  <c r="D9" i="2"/>
  <c r="C9" i="2"/>
  <c r="G9" i="2" l="1"/>
  <c r="B11" i="1" l="1"/>
  <c r="B8" i="1"/>
  <c r="B7" i="1" l="1"/>
  <c r="B10" i="1"/>
  <c r="B9" i="1"/>
  <c r="B6" i="1" l="1"/>
  <c r="B5" i="1" l="1"/>
</calcChain>
</file>

<file path=xl/sharedStrings.xml><?xml version="1.0" encoding="utf-8"?>
<sst xmlns="http://schemas.openxmlformats.org/spreadsheetml/2006/main" count="425" uniqueCount="211">
  <si>
    <t>→</t>
  </si>
  <si>
    <t>-</t>
  </si>
  <si>
    <t>Alessandria</t>
  </si>
  <si>
    <t>Asti</t>
  </si>
  <si>
    <t>Biella</t>
  </si>
  <si>
    <t>Cuneo</t>
  </si>
  <si>
    <t>Novara</t>
  </si>
  <si>
    <t>Torino</t>
  </si>
  <si>
    <t>Vercelli</t>
  </si>
  <si>
    <t>Piemonte</t>
  </si>
  <si>
    <t>Maschi</t>
  </si>
  <si>
    <t>Totale complessivo</t>
  </si>
  <si>
    <t>totale</t>
  </si>
  <si>
    <t>Osservatorio Istruzione e formazione professionale. Piemonte 2022</t>
  </si>
  <si>
    <t>Certificazione</t>
  </si>
  <si>
    <t>Percorso</t>
  </si>
  <si>
    <t>Corsi</t>
  </si>
  <si>
    <t>Stranieri</t>
  </si>
  <si>
    <t>diploma professionale</t>
  </si>
  <si>
    <t>diploma professionale-duale</t>
  </si>
  <si>
    <t>Totale Diplomi</t>
  </si>
  <si>
    <t>qualifica biennale</t>
  </si>
  <si>
    <t>qualifica triennale</t>
  </si>
  <si>
    <t>qualifica triennale-duale</t>
  </si>
  <si>
    <t>Totale Qualifiche</t>
  </si>
  <si>
    <t>Integrazioni-sostegno</t>
  </si>
  <si>
    <t>attività laboratoriale</t>
  </si>
  <si>
    <t xml:space="preserve">Femmine </t>
  </si>
  <si>
    <t>Allievi totali</t>
  </si>
  <si>
    <t>Diploma professionale</t>
  </si>
  <si>
    <t>Qualifica professionale</t>
  </si>
  <si>
    <t>Totale percorsi IeFP</t>
  </si>
  <si>
    <t>Validazione competenze</t>
  </si>
  <si>
    <t>Totale validazione competenze</t>
  </si>
  <si>
    <t>% Femmine</t>
  </si>
  <si>
    <t>% Stranieri</t>
  </si>
  <si>
    <t>Denominazione Corso</t>
  </si>
  <si>
    <t>allievi</t>
  </si>
  <si>
    <t>classi prime</t>
  </si>
  <si>
    <t>classi seconde</t>
  </si>
  <si>
    <t>classi terze</t>
  </si>
  <si>
    <t>corsi</t>
  </si>
  <si>
    <t>Diploma Professionale</t>
  </si>
  <si>
    <t>Diploma Professionale-Duale</t>
  </si>
  <si>
    <t>Qualifica Biennale</t>
  </si>
  <si>
    <t>Qualifica Triennale</t>
  </si>
  <si>
    <t>Qualifica Triennale-Duale</t>
  </si>
  <si>
    <t>Totale</t>
  </si>
  <si>
    <t>Fonte: Regione Piemonte</t>
  </si>
  <si>
    <t>Fonte Regione Piemonte</t>
  </si>
  <si>
    <t>classi quarte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</si>
  <si>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</si>
  <si>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</si>
  <si>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</si>
  <si>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</si>
  <si>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</si>
  <si>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</si>
  <si>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</si>
  <si>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</si>
  <si>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Integrazioni-Sostegno</t>
  </si>
  <si>
    <t>Attività Laboratoriale</t>
  </si>
  <si>
    <t>Totale Allievi</t>
  </si>
  <si>
    <t>Territorio</t>
  </si>
  <si>
    <t>Verbano-Cusio-Ossola</t>
  </si>
  <si>
    <t>PIEMONTE</t>
  </si>
  <si>
    <t>Totale formazione iniziale</t>
  </si>
  <si>
    <t>Fonte: Regione Piemonte, ISTAT, età al 1 gennaio 2021</t>
  </si>
  <si>
    <t>tipo corso</t>
  </si>
  <si>
    <t>Totale diploma professionale</t>
  </si>
  <si>
    <t>Totale qualifica professionale</t>
  </si>
  <si>
    <t>% femmine</t>
  </si>
  <si>
    <t>Op. AGRICOLO</t>
  </si>
  <si>
    <t>Op. AI SERVIZI DI IMPRESA</t>
  </si>
  <si>
    <t>Op. AI SERVIZI DI PROMOZIONE E ACCOGLIENZA</t>
  </si>
  <si>
    <t>Op. AI SERVIZI DI VENDITA</t>
  </si>
  <si>
    <t>Op. ALLA RIPARAZIONE DEI VEICOLI A MOTORE</t>
  </si>
  <si>
    <t>Op. ALLE LAVORAZIONI DELL'ORO E DEI METALLI PREZIOSI</t>
  </si>
  <si>
    <t>Op. AMMINISTRATIVO-SEGRETARIALE</t>
  </si>
  <si>
    <t>Op. DEI SISTEMI E DEI SERVIZI LOGISTICI</t>
  </si>
  <si>
    <t>Op. DEL BENESSERE</t>
  </si>
  <si>
    <t>Op. DEL LEGNO</t>
  </si>
  <si>
    <t>Op. DELL'ABBIGLIAMENTO</t>
  </si>
  <si>
    <t>Op. DELLA RISTORAZIONE</t>
  </si>
  <si>
    <t>Op. DELLA TRASFORMAZIONE AGROALIMENTARE</t>
  </si>
  <si>
    <t>Op. DELLE  LAVORAZIONI ARTISTICHE</t>
  </si>
  <si>
    <t>Op. DELLE PRODUZIONI ALIMENTARI</t>
  </si>
  <si>
    <t>Op. EDILE</t>
  </si>
  <si>
    <t>Op. ELETTRICO</t>
  </si>
  <si>
    <t>Op. ELETTRONICO</t>
  </si>
  <si>
    <t>Op. GRAFICO</t>
  </si>
  <si>
    <t>Op. INFORMATICO</t>
  </si>
  <si>
    <t>Op. MECCANICO</t>
  </si>
  <si>
    <t>Op. TERMOIDRAULICO</t>
  </si>
  <si>
    <t>TECNICO COMMERCIALE DELLE VENDITE</t>
  </si>
  <si>
    <t>TECNICO DEI SERVIZI DI IMPRESA</t>
  </si>
  <si>
    <t>TECNICO DEI SERVIZI DI PROMOZIONE E ACCOGLIENZA</t>
  </si>
  <si>
    <t>TECNICO DEI SERVIZI DI SALA-BAR</t>
  </si>
  <si>
    <t>TECNICO DEI SERVIZI LOGISTICI</t>
  </si>
  <si>
    <t>TECNICO DEI TRATTAMENTI ESTETICI</t>
  </si>
  <si>
    <t>TECNICO DEL LEGNO</t>
  </si>
  <si>
    <t>TECNICO DELL'ACCONCIATURA</t>
  </si>
  <si>
    <t>TECNICO DELLE ENERGIE RINNOVABILI</t>
  </si>
  <si>
    <t>TECNICO DELLE PRODUZIONI ALIMENTARI</t>
  </si>
  <si>
    <t>TECNICO DI CUCINA</t>
  </si>
  <si>
    <t>TECNICO ELETTRICO - IMPIANTI ELETTRICI CIVILIINDUSTRIALI</t>
  </si>
  <si>
    <t>TECNICO GRAFICO</t>
  </si>
  <si>
    <t>TECNICO PER L'AUTOMAZIONE INDUSTRIALE</t>
  </si>
  <si>
    <t>TECNICO PER LA PROGRAMMAZIONE E GESTIONE DI IMPIANTI DI PRODUZIONE</t>
  </si>
  <si>
    <t>TECNICO RIPARATORE DEI VEICOLI A MOTORE</t>
  </si>
  <si>
    <t xml:space="preserve">14-18enni residenti </t>
  </si>
  <si>
    <t>Iscritti nei percorsi IeFP di qualifica e diploma</t>
  </si>
  <si>
    <t>Incidenza %  degli iscritti ai percorsi IeFP sui 14-18enni</t>
  </si>
  <si>
    <t>Iscritti</t>
  </si>
  <si>
    <t>% stranieri</t>
  </si>
  <si>
    <t xml:space="preserve">Totale </t>
  </si>
  <si>
    <t>Denominazione corso</t>
  </si>
  <si>
    <t>Ultimo aggiornamento 7 luglio 2022</t>
  </si>
  <si>
    <t>Efficienza energetica</t>
  </si>
  <si>
    <t>Mobilità sostenibile</t>
  </si>
  <si>
    <t>Nuove tecnologie della vita</t>
  </si>
  <si>
    <t>Nuove tecnologie per il made in Italy -  Sistema agro-alimentare</t>
  </si>
  <si>
    <t>Nuove tecnologie per il made in Italy -  Sistema casa</t>
  </si>
  <si>
    <t>Nuove tecnologie per il made in Italy - Sistema meccanica</t>
  </si>
  <si>
    <t>Nuove tecnologie per il made in Italy - Sistema moda</t>
  </si>
  <si>
    <t>Tecnologie dell’informazione e della comunicazione</t>
  </si>
  <si>
    <t>Tecnologie innovative per i beni e le attività culturali-turismo</t>
  </si>
  <si>
    <t>Totale Risultato</t>
  </si>
  <si>
    <t>iscritti</t>
  </si>
  <si>
    <t>TOTALE</t>
  </si>
  <si>
    <t>Tab. B.8  Iscritti nei percorsi ITS per ambito professionale del corso</t>
  </si>
  <si>
    <t xml:space="preserve">ITS </t>
  </si>
  <si>
    <t>Tab. B.1 Corsi e iscritti alla formazione iniziale, per certificazione e tipo di percorso (anno 2021)</t>
  </si>
  <si>
    <t>Tab. B.2 Allievi nei percorsi IeFP,  per anno di corso e tipo di percorso (anno 2021)</t>
  </si>
  <si>
    <t>Tab. B.3  Allievi nella formazione inziale per provincia e tipo di corso (anno 2021)</t>
  </si>
  <si>
    <t>Tab. B.4 Iscritti nei percorsi IeFP e e incidenza percentuale sulla popolazione 14-18enne</t>
  </si>
  <si>
    <t>Tab. B.5 Classi nei percorsi IeFP per tipo di corso e provincia (anno 2021)</t>
  </si>
  <si>
    <t>Tab. B.6 Iscritti nei percorsi di qualifica IeFP (anno 2021)</t>
  </si>
  <si>
    <t>Tab. B.7  Iscritti nei percorsi di diploma IeFP (anno 2021)</t>
  </si>
  <si>
    <t>F</t>
  </si>
  <si>
    <t>M</t>
  </si>
  <si>
    <t>F.P. svantaggio – detenuti</t>
  </si>
  <si>
    <t>F.P. svantaggio – disabili</t>
  </si>
  <si>
    <t>F.P. svantaggio – giovani a rischio</t>
  </si>
  <si>
    <t>F.P. svantaggio – stranieri</t>
  </si>
  <si>
    <t>Femmne</t>
  </si>
  <si>
    <t>di cui stranieri</t>
  </si>
  <si>
    <t>segmenti formativi</t>
  </si>
  <si>
    <t>ProvinciaCorso</t>
  </si>
  <si>
    <t>Tab. B.10  Iscritti nei segmenti formativi della categoria formazione per lo svantaggio nei percorsi iniziati nel 2021, per provincia</t>
  </si>
  <si>
    <t>Tab. B.9  Iscritti nei segmenti formativi della categoria formazione per lo svantaggio nei percorsi iniziati nel 2021,per provincia</t>
  </si>
  <si>
    <t>F.P. alto apprendistato</t>
  </si>
  <si>
    <t>F.P. apprendistato professionalizzante</t>
  </si>
  <si>
    <t>F.P. apprendistato-diploma</t>
  </si>
  <si>
    <t>Apprendisti contati per testa</t>
  </si>
  <si>
    <t>Tab. B.11  Apprendisti in formazione nel 2021, per tipo di apprendistato e provincia (flussi)</t>
  </si>
  <si>
    <t>INDIRIZZO DI STUDIO</t>
  </si>
  <si>
    <t xml:space="preserve"> ALLIEVI</t>
  </si>
  <si>
    <t>Manutenzione e assistenza tecnica</t>
  </si>
  <si>
    <t>Servizi commerciali</t>
  </si>
  <si>
    <t>Servizi socio-sanitari</t>
  </si>
  <si>
    <t xml:space="preserve"> Informatica e Telecomunicazioni</t>
  </si>
  <si>
    <t>Chimica, Materiali e Biotecnologie</t>
  </si>
  <si>
    <t>Elettronica ed Elettrotecnica</t>
  </si>
  <si>
    <t>Grafica e Comunicazione</t>
  </si>
  <si>
    <t>Meccanica, Meccatronica ed Energia</t>
  </si>
  <si>
    <t>Relazioni Internazionali per il Marketing</t>
  </si>
  <si>
    <t>Trasporti e Logistica</t>
  </si>
  <si>
    <t>Design</t>
  </si>
  <si>
    <t>Servizi per l'enogastronomia e l'ospitalità  alberghiera</t>
  </si>
  <si>
    <t>Tab. B.12  F.P apprendistato - diploma, nel 2021, per indirizzo di studio</t>
  </si>
  <si>
    <t>Ordine di scuola superiore</t>
  </si>
  <si>
    <t>Istituto professionale</t>
  </si>
  <si>
    <t>Istittuo tecnico</t>
  </si>
  <si>
    <t>Liceo</t>
  </si>
  <si>
    <t>Nota: apprendisti contati per testa</t>
  </si>
  <si>
    <t>F.P. aziendale</t>
  </si>
  <si>
    <t>F.P. individuale</t>
  </si>
  <si>
    <t>di cui femmine</t>
  </si>
  <si>
    <t>V.a.</t>
  </si>
  <si>
    <t>V.%</t>
  </si>
  <si>
    <t>SERVIZI ALLA PERSONA</t>
  </si>
  <si>
    <t>AreaProfessionale</t>
  </si>
  <si>
    <t>AGRO-ALIMENTARE</t>
  </si>
  <si>
    <t>CULTURA INFORMAZIONE E TECNOLOGIE INFORMATICHE</t>
  </si>
  <si>
    <t>MANIFATTURIERA E ARTIGIANATO</t>
  </si>
  <si>
    <t>MECCANICA IMPIANTI E COSTRUZIONI</t>
  </si>
  <si>
    <t>SERVIZI COMMERCIALI</t>
  </si>
  <si>
    <t>TRASVERSALE</t>
  </si>
  <si>
    <t>TURISMO E SPORT</t>
  </si>
  <si>
    <t>Femmine</t>
  </si>
  <si>
    <t>Tab. B.13 Iscritti ai corsi di formazione continua, nel 2021, per segmento e provincia</t>
  </si>
  <si>
    <t>Tab. B.14 Iscritti ai corsi di formazione continua nel 2021, per area professionale e genere</t>
  </si>
  <si>
    <t>Tab. B.15 Iscritti ai corsi di formazione per adulti nel 2021, per segmento e provincia</t>
  </si>
  <si>
    <t>F.P. adulti  Upskilling</t>
  </si>
  <si>
    <t>F.P. adulti Reskilling</t>
  </si>
  <si>
    <t>F.P. adulti Superiore</t>
  </si>
  <si>
    <t>Tab. B.16 Iscritti ai corsi di formazione per adulti nel 2021, per area professionale e sesso</t>
  </si>
  <si>
    <t xml:space="preserve">Fino alla licenza media </t>
  </si>
  <si>
    <t>qualifica</t>
  </si>
  <si>
    <t>diploma</t>
  </si>
  <si>
    <t>titolo di livello terziario</t>
  </si>
  <si>
    <t>Italiani</t>
  </si>
  <si>
    <t>dati per grafico</t>
  </si>
  <si>
    <t>Tab. B.17 Iscritti ai corsi di formazione socio-sanitaria nel 2021, per provincia, genere e cittadinanza</t>
  </si>
  <si>
    <t>Distr. % Femmine</t>
  </si>
  <si>
    <t>Distr. % Maschi</t>
  </si>
  <si>
    <t>Distr. % Totale</t>
  </si>
  <si>
    <t>Tab. B.19 Iscritti ai corsi riconosciuti nel 2021, per area professionale e genere (val. ass. e distribuzione %) e Fig. B.2 distribuzione degli iscritti per area professionale e genere</t>
  </si>
  <si>
    <t>Fig. B.1 Iscritti ai corsi di formazione sociosanitaria nel 2021, per livello di istruzione e cittadinanza</t>
  </si>
  <si>
    <t>Tab. B.18 Iscritti ai corsi riconosciuti nel 2021, per provincia, genere e cittadinanza</t>
  </si>
  <si>
    <r>
      <rPr>
        <sz val="12"/>
        <rFont val="Century Gothic"/>
        <family val="2"/>
      </rPr>
      <t>Sezione statistica B:</t>
    </r>
    <r>
      <rPr>
        <sz val="14"/>
        <rFont val="Century Gothic"/>
        <family val="2"/>
      </rPr>
      <t xml:space="preserve">
Categorie e segmenti formativi, in dettaglio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</si>
</sst>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-;\-* #,##0_-;_-* &quot;-&quot;_-;_-@_-"/>
    <numFmt numFmtId="165" formatCode="0.0"/>
    <numFmt numFmtId="166" formatCode="#,##0.0"/>
    <numFmt numFmtId="167" formatCode="_(&quot;$&quot;* #,##0_);_(&quot;$&quot;* \(#,##0\);_(&quot;$&quot;* &quot;-&quot;_);_(@_)"/>
    <numFmt numFmtId="168" formatCode="_-[$€]\ * #,##0.00_-;\-[$€]\ * #,##0.00_-;_-[$€]\ * &quot;-&quot;??_-;_-@_-"/>
    <numFmt numFmtId="169" formatCode="_-@"/>
    <numFmt numFmtId="170" formatCode="#,##0_-"/>
    <numFmt numFmtId="171" formatCode="#,##0;\-\ #,##0;_-\ &quot;- &quot;"/>
    <numFmt numFmtId="172" formatCode="_-* #,##0_-_-_-;[Blue]_-* \-#,##0_-_-_-;_-* &quot;-&quot;_-_-_-;[Red]_-@_-_-_-"/>
    <numFmt numFmtId="173" formatCode="#,##0.0_-"/>
    <numFmt numFmtId="174" formatCode="#,##0.00_-"/>
  </numFmts>
  <fonts count="37">
    <font>
      <sz val="8"/>
      <color theme="1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i/>
      <sz val="8"/>
      <name val="Tahoma"/>
      <family val="2"/>
    </font>
    <font>
      <sz val="8"/>
      <color indexed="8"/>
      <name val="Times New Roman"/>
      <family val="1"/>
    </font>
    <font>
      <b/>
      <sz val="8"/>
      <color indexed="58"/>
      <name val="Tahoma"/>
      <family val="2"/>
    </font>
    <font>
      <sz val="8"/>
      <color indexed="18"/>
      <name val="Tahoma"/>
      <family val="2"/>
    </font>
    <font>
      <b/>
      <sz val="9"/>
      <color indexed="9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i/>
      <sz val="10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MS Sans Serif"/>
      <family val="2"/>
    </font>
    <font>
      <sz val="10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i/>
      <sz val="14"/>
      <name val="Century Gothic"/>
      <family val="2"/>
    </font>
    <font>
      <i/>
      <sz val="11"/>
      <name val="Century Gothic"/>
      <family val="2"/>
    </font>
    <font>
      <sz val="11"/>
      <color theme="2" tint="-0.749992370372631"/>
      <name val="Century Gothic"/>
      <family val="2"/>
    </font>
    <font>
      <sz val="8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sz val="24"/>
      <color rgb="FF00B050"/>
      <name val="Arial"/>
      <family val="2"/>
    </font>
    <font>
      <sz val="14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Liberation Sans"/>
    </font>
    <font>
      <i/>
      <sz val="8"/>
      <color theme="2" tint="-0.749992370372631"/>
      <name val="Century Gothic"/>
      <family val="2"/>
    </font>
    <font>
      <i/>
      <sz val="8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5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9" fontId="11" fillId="2" borderId="1">
      <alignment horizontal="left" vertical="center" wrapText="1"/>
    </xf>
    <xf numFmtId="170" fontId="6" fillId="2" borderId="2" applyFill="0" applyProtection="0">
      <alignment horizontal="right" vertical="center"/>
      <protection locked="0"/>
    </xf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" fillId="0" borderId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6" fillId="0" borderId="3" applyFont="0">
      <alignment horizontal="right" vertical="center"/>
      <protection locked="0"/>
    </xf>
    <xf numFmtId="172" fontId="12" fillId="0" borderId="3">
      <alignment horizontal="right" vertical="center"/>
      <protection locked="0"/>
    </xf>
    <xf numFmtId="173" fontId="7" fillId="0" borderId="4">
      <alignment horizontal="right" vertical="center"/>
    </xf>
    <xf numFmtId="174" fontId="7" fillId="0" borderId="4">
      <alignment horizontal="right" vertical="center"/>
    </xf>
    <xf numFmtId="49" fontId="7" fillId="0" borderId="4">
      <alignment vertical="center" wrapText="1"/>
    </xf>
    <xf numFmtId="49" fontId="13" fillId="0" borderId="5">
      <alignment vertical="center" wrapText="1"/>
    </xf>
    <xf numFmtId="0" fontId="10" fillId="0" borderId="0">
      <alignment horizontal="left" vertical="center"/>
    </xf>
    <xf numFmtId="170" fontId="7" fillId="0" borderId="4">
      <alignment horizontal="right" vertical="center"/>
    </xf>
    <xf numFmtId="170" fontId="7" fillId="0" borderId="4">
      <alignment horizontal="right" vertical="center"/>
    </xf>
    <xf numFmtId="164" fontId="9" fillId="3" borderId="5">
      <alignment horizontal="right" vertical="center"/>
    </xf>
    <xf numFmtId="49" fontId="14" fillId="4" borderId="6">
      <alignment horizontal="centerContinuous" vertical="center" wrapText="1"/>
    </xf>
    <xf numFmtId="49" fontId="8" fillId="5" borderId="6">
      <alignment horizontal="center" vertical="center" wrapText="1"/>
    </xf>
    <xf numFmtId="49" fontId="8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7">
      <alignment horizontal="center" vertical="center" wrapText="1"/>
    </xf>
    <xf numFmtId="49" fontId="15" fillId="5" borderId="7">
      <alignment horizontal="center" vertical="center" wrapText="1"/>
    </xf>
    <xf numFmtId="49" fontId="14" fillId="4" borderId="6">
      <alignment horizontal="centerContinuous" vertical="center" wrapText="1"/>
    </xf>
    <xf numFmtId="49" fontId="15" fillId="6" borderId="6">
      <alignment horizontal="centerContinuous" vertical="center" wrapText="1"/>
    </xf>
    <xf numFmtId="49" fontId="15" fillId="6" borderId="6">
      <alignment horizontal="centerContinuous" vertical="center" wrapText="1"/>
    </xf>
    <xf numFmtId="49" fontId="15" fillId="6" borderId="6">
      <alignment horizontal="centerContinuous" vertical="center" wrapText="1"/>
    </xf>
    <xf numFmtId="0" fontId="7" fillId="0" borderId="0">
      <alignment vertical="center" wrapText="1"/>
    </xf>
    <xf numFmtId="0" fontId="7" fillId="0" borderId="0">
      <alignment vertical="center" wrapText="1"/>
    </xf>
    <xf numFmtId="49" fontId="7" fillId="0" borderId="0">
      <alignment vertical="center"/>
    </xf>
    <xf numFmtId="49" fontId="7" fillId="0" borderId="0">
      <alignment vertical="center"/>
    </xf>
    <xf numFmtId="49" fontId="7" fillId="0" borderId="0">
      <alignment vertical="center"/>
    </xf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49" fontId="17" fillId="0" borderId="0">
      <alignment horizontal="left" vertical="center"/>
    </xf>
    <xf numFmtId="49" fontId="17" fillId="0" borderId="0">
      <alignment horizontal="left" vertical="center"/>
    </xf>
    <xf numFmtId="49" fontId="17" fillId="0" borderId="0">
      <alignment horizontal="left" vertical="center"/>
    </xf>
    <xf numFmtId="49" fontId="18" fillId="7" borderId="8" applyFont="0" applyFill="0">
      <alignment horizontal="center" vertical="center" wrapText="1"/>
    </xf>
    <xf numFmtId="1" fontId="19" fillId="8" borderId="0" applyFill="0">
      <alignment horizontal="center" vertical="center"/>
    </xf>
    <xf numFmtId="167" fontId="4" fillId="0" borderId="0" applyFont="0" applyFill="0" applyBorder="0" applyAlignment="0" applyProtection="0"/>
    <xf numFmtId="0" fontId="34" fillId="0" borderId="0"/>
    <xf numFmtId="0" fontId="34" fillId="0" borderId="0">
      <alignment horizontal="left"/>
    </xf>
    <xf numFmtId="0" fontId="34" fillId="0" borderId="0"/>
  </cellStyleXfs>
  <cellXfs count="144">
    <xf numFmtId="0" fontId="0" fillId="0" borderId="0" xfId="0"/>
    <xf numFmtId="0" fontId="1" fillId="0" borderId="0" xfId="1"/>
    <xf numFmtId="0" fontId="21" fillId="0" borderId="0" xfId="1" applyFont="1"/>
    <xf numFmtId="0" fontId="23" fillId="0" borderId="0" xfId="1" applyFont="1" applyAlignment="1">
      <alignment horizontal="left"/>
    </xf>
    <xf numFmtId="0" fontId="21" fillId="0" borderId="0" xfId="1" applyFont="1" applyFill="1"/>
    <xf numFmtId="0" fontId="25" fillId="0" borderId="0" xfId="1" applyFont="1" applyAlignment="1">
      <alignment horizontal="left"/>
    </xf>
    <xf numFmtId="0" fontId="26" fillId="0" borderId="0" xfId="1" applyFont="1"/>
    <xf numFmtId="0" fontId="0" fillId="10" borderId="0" xfId="0" applyFill="1"/>
    <xf numFmtId="0" fontId="0" fillId="0" borderId="10" xfId="0" applyBorder="1"/>
    <xf numFmtId="0" fontId="1" fillId="0" borderId="0" xfId="1"/>
    <xf numFmtId="0" fontId="22" fillId="10" borderId="0" xfId="1" applyFont="1" applyFill="1"/>
    <xf numFmtId="0" fontId="30" fillId="0" borderId="0" xfId="2" applyFont="1" applyAlignment="1" applyProtection="1"/>
    <xf numFmtId="3" fontId="28" fillId="0" borderId="9" xfId="16" applyNumberFormat="1" applyFont="1" applyFill="1" applyBorder="1" applyAlignment="1"/>
    <xf numFmtId="0" fontId="28" fillId="0" borderId="0" xfId="16" applyFont="1" applyFill="1"/>
    <xf numFmtId="3" fontId="0" fillId="0" borderId="0" xfId="0" applyNumberFormat="1"/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/>
    </xf>
    <xf numFmtId="0" fontId="33" fillId="0" borderId="0" xfId="0" applyFont="1"/>
    <xf numFmtId="0" fontId="28" fillId="0" borderId="11" xfId="16" applyFont="1" applyFill="1" applyBorder="1" applyAlignment="1">
      <alignment horizontal="center"/>
    </xf>
    <xf numFmtId="0" fontId="27" fillId="0" borderId="0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27" fillId="0" borderId="0" xfId="12" applyFont="1" applyBorder="1" applyAlignment="1">
      <alignment vertical="center"/>
    </xf>
    <xf numFmtId="0" fontId="29" fillId="0" borderId="0" xfId="12" applyFont="1" applyBorder="1" applyAlignment="1">
      <alignment vertical="center"/>
    </xf>
    <xf numFmtId="0" fontId="5" fillId="0" borderId="0" xfId="12" applyAlignment="1">
      <alignment vertical="center"/>
    </xf>
    <xf numFmtId="3" fontId="28" fillId="0" borderId="10" xfId="12" applyNumberFormat="1" applyFont="1" applyFill="1" applyBorder="1" applyAlignment="1">
      <alignment horizontal="center"/>
    </xf>
    <xf numFmtId="3" fontId="28" fillId="0" borderId="9" xfId="12" applyNumberFormat="1" applyFont="1" applyBorder="1" applyAlignment="1">
      <alignment horizontal="center"/>
    </xf>
    <xf numFmtId="3" fontId="28" fillId="0" borderId="9" xfId="12" applyNumberFormat="1" applyFont="1" applyBorder="1" applyAlignment="1">
      <alignment horizontal="left"/>
    </xf>
    <xf numFmtId="3" fontId="28" fillId="0" borderId="17" xfId="12" applyNumberFormat="1" applyFont="1" applyFill="1" applyBorder="1" applyAlignment="1">
      <alignment horizontal="left"/>
    </xf>
    <xf numFmtId="3" fontId="28" fillId="9" borderId="9" xfId="12" applyNumberFormat="1" applyFont="1" applyFill="1" applyBorder="1" applyAlignment="1">
      <alignment horizontal="center"/>
    </xf>
    <xf numFmtId="3" fontId="28" fillId="9" borderId="9" xfId="12" applyNumberFormat="1" applyFont="1" applyFill="1" applyBorder="1" applyAlignment="1">
      <alignment horizontal="left"/>
    </xf>
    <xf numFmtId="3" fontId="28" fillId="0" borderId="10" xfId="12" applyNumberFormat="1" applyFont="1" applyFill="1" applyBorder="1" applyAlignment="1">
      <alignment horizontal="left"/>
    </xf>
    <xf numFmtId="3" fontId="28" fillId="0" borderId="16" xfId="12" applyNumberFormat="1" applyFont="1" applyFill="1" applyBorder="1" applyAlignment="1">
      <alignment horizontal="left"/>
    </xf>
    <xf numFmtId="3" fontId="28" fillId="9" borderId="10" xfId="12" applyNumberFormat="1" applyFont="1" applyFill="1" applyBorder="1" applyAlignment="1">
      <alignment horizontal="center"/>
    </xf>
    <xf numFmtId="3" fontId="28" fillId="9" borderId="10" xfId="12" applyNumberFormat="1" applyFont="1" applyFill="1" applyBorder="1" applyAlignment="1">
      <alignment horizontal="center" wrapText="1"/>
    </xf>
    <xf numFmtId="3" fontId="28" fillId="9" borderId="10" xfId="12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3" fontId="28" fillId="0" borderId="17" xfId="16" applyNumberFormat="1" applyFont="1" applyFill="1" applyBorder="1" applyAlignment="1"/>
    <xf numFmtId="3" fontId="28" fillId="0" borderId="9" xfId="16" applyNumberFormat="1" applyFont="1" applyFill="1" applyBorder="1" applyAlignment="1">
      <alignment wrapText="1"/>
    </xf>
    <xf numFmtId="0" fontId="28" fillId="0" borderId="11" xfId="16" applyFont="1" applyFill="1" applyBorder="1" applyAlignment="1">
      <alignment horizontal="left"/>
    </xf>
    <xf numFmtId="0" fontId="27" fillId="0" borderId="0" xfId="16" applyFont="1" applyFill="1" applyBorder="1" applyAlignment="1">
      <alignment vertical="center"/>
    </xf>
    <xf numFmtId="0" fontId="28" fillId="0" borderId="23" xfId="16" applyFont="1" applyFill="1" applyBorder="1" applyAlignment="1">
      <alignment horizontal="left"/>
    </xf>
    <xf numFmtId="0" fontId="28" fillId="0" borderId="23" xfId="16" applyFont="1" applyFill="1" applyBorder="1" applyAlignment="1">
      <alignment horizontal="center"/>
    </xf>
    <xf numFmtId="0" fontId="31" fillId="10" borderId="0" xfId="1" applyFont="1" applyFill="1" applyAlignment="1"/>
    <xf numFmtId="3" fontId="0" fillId="0" borderId="16" xfId="0" applyNumberFormat="1" applyFill="1" applyBorder="1" applyAlignment="1">
      <alignment horizontal="left"/>
    </xf>
    <xf numFmtId="3" fontId="35" fillId="0" borderId="9" xfId="16" applyNumberFormat="1" applyFont="1" applyFill="1" applyBorder="1" applyAlignment="1"/>
    <xf numFmtId="3" fontId="28" fillId="0" borderId="9" xfId="12" applyNumberFormat="1" applyFont="1" applyFill="1" applyBorder="1" applyAlignment="1">
      <alignment horizontal="left"/>
    </xf>
    <xf numFmtId="3" fontId="28" fillId="0" borderId="9" xfId="12" applyNumberFormat="1" applyFont="1" applyFill="1" applyBorder="1" applyAlignment="1">
      <alignment horizontal="center"/>
    </xf>
    <xf numFmtId="166" fontId="28" fillId="0" borderId="9" xfId="12" applyNumberFormat="1" applyFont="1" applyFill="1" applyBorder="1" applyAlignment="1">
      <alignment horizontal="center"/>
    </xf>
    <xf numFmtId="3" fontId="28" fillId="0" borderId="9" xfId="12" quotePrefix="1" applyNumberFormat="1" applyFont="1" applyFill="1" applyBorder="1" applyAlignment="1">
      <alignment horizontal="center"/>
    </xf>
    <xf numFmtId="3" fontId="35" fillId="0" borderId="9" xfId="12" applyNumberFormat="1" applyFont="1" applyFill="1" applyBorder="1" applyAlignment="1">
      <alignment horizontal="center"/>
    </xf>
    <xf numFmtId="166" fontId="35" fillId="0" borderId="9" xfId="12" applyNumberFormat="1" applyFont="1" applyFill="1" applyBorder="1" applyAlignment="1">
      <alignment horizontal="center"/>
    </xf>
    <xf numFmtId="3" fontId="35" fillId="0" borderId="12" xfId="12" applyNumberFormat="1" applyFont="1" applyFill="1" applyBorder="1" applyAlignment="1">
      <alignment horizontal="center"/>
    </xf>
    <xf numFmtId="166" fontId="35" fillId="0" borderId="12" xfId="12" applyNumberFormat="1" applyFont="1" applyFill="1" applyBorder="1" applyAlignment="1">
      <alignment horizontal="center"/>
    </xf>
    <xf numFmtId="3" fontId="35" fillId="0" borderId="24" xfId="12" applyNumberFormat="1" applyFont="1" applyFill="1" applyBorder="1" applyAlignment="1">
      <alignment horizontal="left"/>
    </xf>
    <xf numFmtId="3" fontId="35" fillId="0" borderId="24" xfId="12" applyNumberFormat="1" applyFont="1" applyFill="1" applyBorder="1" applyAlignment="1">
      <alignment horizontal="center"/>
    </xf>
    <xf numFmtId="0" fontId="35" fillId="0" borderId="11" xfId="16" applyFont="1" applyFill="1" applyBorder="1" applyAlignment="1">
      <alignment horizontal="left"/>
    </xf>
    <xf numFmtId="0" fontId="35" fillId="0" borderId="11" xfId="16" applyFont="1" applyFill="1" applyBorder="1" applyAlignment="1">
      <alignment horizontal="center"/>
    </xf>
    <xf numFmtId="0" fontId="36" fillId="0" borderId="10" xfId="0" applyFont="1" applyBorder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6" fillId="0" borderId="10" xfId="0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16" xfId="0" applyFill="1" applyBorder="1"/>
    <xf numFmtId="3" fontId="0" fillId="0" borderId="10" xfId="0" applyNumberFormat="1" applyBorder="1"/>
    <xf numFmtId="3" fontId="0" fillId="0" borderId="16" xfId="0" applyNumberFormat="1" applyFill="1" applyBorder="1"/>
    <xf numFmtId="3" fontId="0" fillId="0" borderId="10" xfId="0" applyNumberFormat="1" applyBorder="1" applyAlignment="1">
      <alignment horizontal="right" wrapText="1"/>
    </xf>
    <xf numFmtId="3" fontId="36" fillId="0" borderId="10" xfId="0" applyNumberFormat="1" applyFont="1" applyBorder="1"/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9" xfId="0" applyNumberFormat="1" applyFill="1" applyBorder="1"/>
    <xf numFmtId="0" fontId="0" fillId="0" borderId="0" xfId="0" applyBorder="1"/>
    <xf numFmtId="3" fontId="0" fillId="0" borderId="30" xfId="0" applyNumberFormat="1" applyBorder="1"/>
    <xf numFmtId="3" fontId="36" fillId="0" borderId="30" xfId="0" applyNumberFormat="1" applyFont="1" applyBorder="1"/>
    <xf numFmtId="166" fontId="36" fillId="0" borderId="30" xfId="0" applyNumberFormat="1" applyFont="1" applyBorder="1"/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 vertical="center"/>
    </xf>
    <xf numFmtId="3" fontId="36" fillId="0" borderId="3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left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 horizontal="left"/>
    </xf>
    <xf numFmtId="3" fontId="36" fillId="0" borderId="32" xfId="0" applyNumberFormat="1" applyFont="1" applyBorder="1" applyAlignment="1">
      <alignment vertical="center" wrapText="1"/>
    </xf>
    <xf numFmtId="3" fontId="0" fillId="0" borderId="30" xfId="0" applyNumberFormat="1" applyBorder="1" applyAlignment="1">
      <alignment horizontal="left"/>
    </xf>
    <xf numFmtId="165" fontId="0" fillId="0" borderId="30" xfId="0" applyNumberFormat="1" applyBorder="1"/>
    <xf numFmtId="3" fontId="0" fillId="0" borderId="30" xfId="0" applyNumberFormat="1" applyFill="1" applyBorder="1" applyAlignment="1">
      <alignment horizontal="center" wrapText="1"/>
    </xf>
    <xf numFmtId="0" fontId="24" fillId="0" borderId="0" xfId="1" applyFont="1" applyAlignment="1">
      <alignment horizontal="left" wrapText="1"/>
    </xf>
    <xf numFmtId="0" fontId="23" fillId="0" borderId="0" xfId="1" applyFont="1" applyAlignment="1">
      <alignment horizontal="left" wrapText="1"/>
    </xf>
    <xf numFmtId="3" fontId="28" fillId="0" borderId="12" xfId="12" applyNumberFormat="1" applyFont="1" applyFill="1" applyBorder="1" applyAlignment="1">
      <alignment horizontal="left" vertical="center" wrapText="1"/>
    </xf>
    <xf numFmtId="3" fontId="28" fillId="0" borderId="13" xfId="12" applyNumberFormat="1" applyFont="1" applyFill="1" applyBorder="1" applyAlignment="1">
      <alignment horizontal="left" vertical="center" wrapText="1"/>
    </xf>
    <xf numFmtId="3" fontId="35" fillId="0" borderId="18" xfId="12" applyNumberFormat="1" applyFont="1" applyFill="1" applyBorder="1" applyAlignment="1">
      <alignment horizontal="left"/>
    </xf>
    <xf numFmtId="3" fontId="35" fillId="0" borderId="19" xfId="12" applyNumberFormat="1" applyFont="1" applyFill="1" applyBorder="1" applyAlignment="1">
      <alignment horizontal="left"/>
    </xf>
    <xf numFmtId="0" fontId="0" fillId="0" borderId="0" xfId="0"/>
    <xf numFmtId="3" fontId="28" fillId="0" borderId="12" xfId="12" applyNumberFormat="1" applyFont="1" applyFill="1" applyBorder="1" applyAlignment="1">
      <alignment horizontal="left" vertical="center"/>
    </xf>
    <xf numFmtId="3" fontId="28" fillId="0" borderId="13" xfId="12" applyNumberFormat="1" applyFont="1" applyFill="1" applyBorder="1" applyAlignment="1">
      <alignment horizontal="left" vertical="center"/>
    </xf>
    <xf numFmtId="3" fontId="35" fillId="0" borderId="14" xfId="12" applyNumberFormat="1" applyFont="1" applyFill="1" applyBorder="1" applyAlignment="1">
      <alignment horizontal="left"/>
    </xf>
    <xf numFmtId="3" fontId="35" fillId="0" borderId="15" xfId="12" applyNumberFormat="1" applyFont="1" applyFill="1" applyBorder="1" applyAlignment="1">
      <alignment horizontal="left"/>
    </xf>
    <xf numFmtId="3" fontId="28" fillId="0" borderId="17" xfId="12" applyNumberFormat="1" applyFont="1" applyFill="1" applyBorder="1" applyAlignment="1">
      <alignment horizontal="left" vertical="center"/>
    </xf>
    <xf numFmtId="3" fontId="35" fillId="0" borderId="14" xfId="12" applyNumberFormat="1" applyFont="1" applyFill="1" applyBorder="1" applyAlignment="1">
      <alignment horizontal="left" vertical="center"/>
    </xf>
    <xf numFmtId="3" fontId="35" fillId="0" borderId="15" xfId="12" applyNumberFormat="1" applyFont="1" applyFill="1" applyBorder="1" applyAlignment="1">
      <alignment horizontal="left" vertical="center"/>
    </xf>
    <xf numFmtId="3" fontId="28" fillId="9" borderId="18" xfId="12" applyNumberFormat="1" applyFont="1" applyFill="1" applyBorder="1" applyAlignment="1">
      <alignment horizontal="center"/>
    </xf>
    <xf numFmtId="3" fontId="28" fillId="9" borderId="19" xfId="12" applyNumberFormat="1" applyFont="1" applyFill="1" applyBorder="1" applyAlignment="1">
      <alignment horizontal="center"/>
    </xf>
    <xf numFmtId="3" fontId="28" fillId="9" borderId="20" xfId="12" applyNumberFormat="1" applyFont="1" applyFill="1" applyBorder="1" applyAlignment="1">
      <alignment horizontal="center"/>
    </xf>
    <xf numFmtId="3" fontId="28" fillId="9" borderId="21" xfId="12" applyNumberFormat="1" applyFont="1" applyFill="1" applyBorder="1" applyAlignment="1">
      <alignment horizontal="center"/>
    </xf>
    <xf numFmtId="3" fontId="28" fillId="9" borderId="12" xfId="12" applyNumberFormat="1" applyFont="1" applyFill="1" applyBorder="1" applyAlignment="1">
      <alignment horizontal="center"/>
    </xf>
    <xf numFmtId="3" fontId="28" fillId="9" borderId="17" xfId="12" applyNumberFormat="1" applyFont="1" applyFill="1" applyBorder="1" applyAlignment="1">
      <alignment horizontal="center"/>
    </xf>
    <xf numFmtId="3" fontId="28" fillId="9" borderId="13" xfId="12" applyNumberFormat="1" applyFont="1" applyFill="1" applyBorder="1" applyAlignment="1">
      <alignment horizontal="center"/>
    </xf>
    <xf numFmtId="3" fontId="28" fillId="9" borderId="20" xfId="12" applyNumberFormat="1" applyFont="1" applyFill="1" applyBorder="1" applyAlignment="1">
      <alignment horizontal="center" wrapText="1"/>
    </xf>
    <xf numFmtId="3" fontId="28" fillId="9" borderId="21" xfId="12" applyNumberFormat="1" applyFont="1" applyFill="1" applyBorder="1" applyAlignment="1">
      <alignment horizontal="center" wrapText="1"/>
    </xf>
    <xf numFmtId="3" fontId="28" fillId="9" borderId="14" xfId="12" applyNumberFormat="1" applyFont="1" applyFill="1" applyBorder="1" applyAlignment="1">
      <alignment horizontal="center"/>
    </xf>
    <xf numFmtId="3" fontId="28" fillId="9" borderId="15" xfId="12" applyNumberFormat="1" applyFont="1" applyFill="1" applyBorder="1" applyAlignment="1">
      <alignment horizontal="center"/>
    </xf>
    <xf numFmtId="3" fontId="28" fillId="9" borderId="22" xfId="12" applyNumberFormat="1" applyFont="1" applyFill="1" applyBorder="1" applyAlignment="1">
      <alignment horizontal="center"/>
    </xf>
    <xf numFmtId="3" fontId="28" fillId="9" borderId="18" xfId="12" applyNumberFormat="1" applyFont="1" applyFill="1" applyBorder="1" applyAlignment="1">
      <alignment horizontal="center" wrapText="1"/>
    </xf>
    <xf numFmtId="3" fontId="28" fillId="9" borderId="19" xfId="12" applyNumberFormat="1" applyFont="1" applyFill="1" applyBorder="1" applyAlignment="1">
      <alignment horizontal="center" wrapText="1"/>
    </xf>
    <xf numFmtId="0" fontId="27" fillId="0" borderId="0" xfId="12" applyFont="1" applyBorder="1" applyAlignment="1">
      <alignment horizontal="left" vertical="center" wrapText="1"/>
    </xf>
    <xf numFmtId="0" fontId="27" fillId="0" borderId="0" xfId="12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7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3" fontId="0" fillId="0" borderId="28" xfId="0" applyNumberFormat="1" applyBorder="1" applyAlignment="1">
      <alignment horizontal="left"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3" fontId="0" fillId="0" borderId="31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Border="1" applyAlignment="1">
      <alignment horizontal="center" wrapText="1"/>
    </xf>
  </cellXfs>
  <cellStyles count="58">
    <cellStyle name="Collegamento ipertestuale" xfId="2" builtinId="8"/>
    <cellStyle name="Euro" xfId="3"/>
    <cellStyle name="Fiancata" xfId="4"/>
    <cellStyle name="Intero" xfId="5"/>
    <cellStyle name="Migliaia (0)_6_appendice" xfId="6"/>
    <cellStyle name="Migliaia [0] 2" xfId="8"/>
    <cellStyle name="Migliaia [0] 3" xfId="9"/>
    <cellStyle name="Migliaia [0] 4" xfId="7"/>
    <cellStyle name="Normal_B1.1a" xfId="10"/>
    <cellStyle name="Normale" xfId="0" builtinId="0"/>
    <cellStyle name="Normale 2" xfId="11"/>
    <cellStyle name="Normale 2 2" xfId="12"/>
    <cellStyle name="Normale 2 3" xfId="13"/>
    <cellStyle name="Normale 3" xfId="14"/>
    <cellStyle name="Normale 3 2" xfId="15"/>
    <cellStyle name="Normale 4" xfId="16"/>
    <cellStyle name="Normale 5" xfId="17"/>
    <cellStyle name="Normale 6" xfId="1"/>
    <cellStyle name="Nuovo" xfId="18"/>
    <cellStyle name="Percentuale 2" xfId="19"/>
    <cellStyle name="Pivot Table Category" xfId="56"/>
    <cellStyle name="Pivot Table Field" xfId="55"/>
    <cellStyle name="Pivot Table Value" xfId="57"/>
    <cellStyle name="Stile Dati" xfId="20"/>
    <cellStyle name="Stile Dati Regioni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ro_ind" xfId="29"/>
    <cellStyle name="T_intestazione" xfId="30"/>
    <cellStyle name="T_intestazione bassa" xfId="31"/>
    <cellStyle name="T_intestazione bassa_20070223- Obiettivi di servizio" xfId="32"/>
    <cellStyle name="T_intestazione bassa_ASSE I - Indicatori QCS 2000-06" xfId="33"/>
    <cellStyle name="T_intestazione bassa_ASSE III - Indicatori QCS 2000-06" xfId="34"/>
    <cellStyle name="T_intestazione bassa_ASSE V - Indicatori QCS 2000-06" xfId="35"/>
    <cellStyle name="T_intestazione bassa_ASSE VI - Indicatori QCS 2000-06" xfId="36"/>
    <cellStyle name="T_intestazione bassa_Indicatori Asse VI" xfId="37"/>
    <cellStyle name="T_intestazione_20070223- Obiettivi di servizio" xfId="38"/>
    <cellStyle name="T_intestazione_ASSE I - Indicatori QCS 2000-06" xfId="39"/>
    <cellStyle name="T_intestazione_ASSE III - Indicatori QCS 2000-06" xfId="40"/>
    <cellStyle name="T_intestazione_ASSE V - Indicatori QCS 2000-06" xfId="41"/>
    <cellStyle name="T_sottotitolo" xfId="42"/>
    <cellStyle name="T_sottotitolo_20070223- Obiettivi di servizio" xfId="43"/>
    <cellStyle name="T_sottotitolo_ASSE I - Indicatori QCS 2000-06" xfId="44"/>
    <cellStyle name="T_sottotitolo_ASSE III - Indicatori QCS 2000-06" xfId="45"/>
    <cellStyle name="T_sottotitolo_ASSE V - Indicatori QCS 2000-06" xfId="46"/>
    <cellStyle name="T_titolo" xfId="47"/>
    <cellStyle name="T_titolo_20070223- Obiettivi di servizio" xfId="48"/>
    <cellStyle name="T_titolo_ASSE I - Indicatori QCS 2000-06" xfId="49"/>
    <cellStyle name="T_titolo_ASSE III - Indicatori QCS 2000-06" xfId="50"/>
    <cellStyle name="T_titolo_ASSE V - Indicatori QCS 2000-06" xfId="51"/>
    <cellStyle name="Testata" xfId="52"/>
    <cellStyle name="Tracciato" xfId="53"/>
    <cellStyle name="Valuta (0)_6_appendice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fig_b1!$B$10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fig_b1!$A$11:$A$14</c:f>
              <c:strCache>
                <c:ptCount val="4"/>
                <c:pt idx="0">
                  <c:v>Fino alla licenza media </c:v>
                </c:pt>
                <c:pt idx="1">
                  <c:v>qualifica</c:v>
                </c:pt>
                <c:pt idx="2">
                  <c:v>diploma</c:v>
                </c:pt>
                <c:pt idx="3">
                  <c:v>titolo di livello terziario</c:v>
                </c:pt>
              </c:strCache>
            </c:strRef>
          </c:cat>
          <c:val>
            <c:numRef>
              <c:f>fig_b1!$B$11:$B$14</c:f>
              <c:numCache>
                <c:formatCode>#,##0.0</c:formatCode>
                <c:ptCount val="4"/>
                <c:pt idx="0">
                  <c:v>43.75</c:v>
                </c:pt>
                <c:pt idx="1">
                  <c:v>6.602112676056338</c:v>
                </c:pt>
                <c:pt idx="2">
                  <c:v>46.12676056338028</c:v>
                </c:pt>
                <c:pt idx="3">
                  <c:v>3.5211267605633805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F-448C-9132-14BC59B989DB}"/>
            </c:ext>
          </c:extLst>
        </c:ser>
        <c:ser>
          <c:idx val="1"/>
          <c:order val="1"/>
          <c:tx>
            <c:strRef>
              <c:f>fig_b1!$C$10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fig_b1!$A$11:$A$14</c:f>
              <c:strCache>
                <c:ptCount val="4"/>
                <c:pt idx="0">
                  <c:v>Fino alla licenza media </c:v>
                </c:pt>
                <c:pt idx="1">
                  <c:v>qualifica</c:v>
                </c:pt>
                <c:pt idx="2">
                  <c:v>diploma</c:v>
                </c:pt>
                <c:pt idx="3">
                  <c:v>titolo di livello terziario</c:v>
                </c:pt>
              </c:strCache>
            </c:strRef>
          </c:cat>
          <c:val>
            <c:numRef>
              <c:f>fig_b1!$C$11:$C$14</c:f>
              <c:numCache>
                <c:formatCode>#,##0.0</c:formatCode>
                <c:ptCount val="4"/>
                <c:pt idx="0">
                  <c:v>77.876106194690266</c:v>
                </c:pt>
                <c:pt idx="1">
                  <c:v>4.8672566371681416</c:v>
                </c:pt>
                <c:pt idx="2">
                  <c:v>16.371681415929203</c:v>
                </c:pt>
                <c:pt idx="3">
                  <c:v>0.88495575221238942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F-448C-9132-14BC59B98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579295"/>
        <c:axId val="1629597183"/>
      </c:barChart>
      <c:catAx>
        <c:axId val="162957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629597183"/>
        <c:crosses val="autoZero"/>
        <c:auto val="1"/>
        <c:lblAlgn val="ctr"/>
        <c:lblOffset val="100"/>
        <c:noMultiLvlLbl val="0"/>
      </c:catAx>
      <c:valAx>
        <c:axId val="1629597183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62957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Fig. B.2</a:t>
            </a:r>
            <a:r>
              <a:rPr lang="en-US" baseline="0"/>
              <a:t> </a:t>
            </a:r>
            <a:r>
              <a:rPr lang="en-US"/>
              <a:t>Distribuzione degli iscritti ai corsi riconosciuti nel 2021,  per area professionale e genere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'tab_b19 e fig_b2'!$E$2</c:f>
              <c:strCache>
                <c:ptCount val="1"/>
                <c:pt idx="0">
                  <c:v>Distr. % Femmine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'tab_b19 e fig_b2'!$A$3:$A$10</c:f>
              <c:strCache>
                <c:ptCount val="8"/>
                <c:pt idx="0">
                  <c:v>AGRO-ALIMENTARE</c:v>
                </c:pt>
                <c:pt idx="1">
                  <c:v>CULTURA INFORMAZIONE E TECNOLOGIE INFORMATICHE</c:v>
                </c:pt>
                <c:pt idx="2">
                  <c:v>MANIFATTURIERA E ARTIGIANATO</c:v>
                </c:pt>
                <c:pt idx="3">
                  <c:v>MECCANICA IMPIANTI E COSTRUZIONI</c:v>
                </c:pt>
                <c:pt idx="4">
                  <c:v>SERVIZI ALLA PERSONA</c:v>
                </c:pt>
                <c:pt idx="5">
                  <c:v>SERVIZI COMMERCIALI</c:v>
                </c:pt>
                <c:pt idx="6">
                  <c:v>TRASVERSALE</c:v>
                </c:pt>
                <c:pt idx="7">
                  <c:v>TURISMO E SPORT</c:v>
                </c:pt>
              </c:strCache>
            </c:strRef>
          </c:cat>
          <c:val>
            <c:numRef>
              <c:f>'tab_b19 e fig_b2'!$E$3:$E$10</c:f>
              <c:numCache>
                <c:formatCode>0.0</c:formatCode>
                <c:ptCount val="8"/>
                <c:pt idx="0">
                  <c:v>1.0277492291880781</c:v>
                </c:pt>
                <c:pt idx="1">
                  <c:v>1.3617677286742034</c:v>
                </c:pt>
                <c:pt idx="2">
                  <c:v>0.35971223021582738</c:v>
                </c:pt>
                <c:pt idx="3">
                  <c:v>0.12846865364850976</c:v>
                </c:pt>
                <c:pt idx="4">
                  <c:v>74.331963001027745</c:v>
                </c:pt>
                <c:pt idx="5">
                  <c:v>15.544707091469681</c:v>
                </c:pt>
                <c:pt idx="6">
                  <c:v>0.64234326824254884</c:v>
                </c:pt>
                <c:pt idx="7">
                  <c:v>6.603288797533402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FF3-B434-0E9559A65916}"/>
            </c:ext>
          </c:extLst>
        </c:ser>
        <c:ser>
          <c:idx val="1"/>
          <c:order val="1"/>
          <c:tx>
            <c:strRef>
              <c:f>'tab_b19 e fig_b2'!$F$2</c:f>
              <c:strCache>
                <c:ptCount val="1"/>
                <c:pt idx="0">
                  <c:v>Distr. % Maschi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'tab_b19 e fig_b2'!$A$3:$A$10</c:f>
              <c:strCache>
                <c:ptCount val="8"/>
                <c:pt idx="0">
                  <c:v>AGRO-ALIMENTARE</c:v>
                </c:pt>
                <c:pt idx="1">
                  <c:v>CULTURA INFORMAZIONE E TECNOLOGIE INFORMATICHE</c:v>
                </c:pt>
                <c:pt idx="2">
                  <c:v>MANIFATTURIERA E ARTIGIANATO</c:v>
                </c:pt>
                <c:pt idx="3">
                  <c:v>MECCANICA IMPIANTI E COSTRUZIONI</c:v>
                </c:pt>
                <c:pt idx="4">
                  <c:v>SERVIZI ALLA PERSONA</c:v>
                </c:pt>
                <c:pt idx="5">
                  <c:v>SERVIZI COMMERCIALI</c:v>
                </c:pt>
                <c:pt idx="6">
                  <c:v>TRASVERSALE</c:v>
                </c:pt>
                <c:pt idx="7">
                  <c:v>TURISMO E SPORT</c:v>
                </c:pt>
              </c:strCache>
            </c:strRef>
          </c:cat>
          <c:val>
            <c:numRef>
              <c:f>'tab_b19 e fig_b2'!$F$3:$F$10</c:f>
              <c:numCache>
                <c:formatCode>0.0</c:formatCode>
                <c:ptCount val="8"/>
                <c:pt idx="0">
                  <c:v>6.3837638376383756</c:v>
                </c:pt>
                <c:pt idx="1">
                  <c:v>5.0184501845018454</c:v>
                </c:pt>
                <c:pt idx="2">
                  <c:v>7.3800738007380073E-2</c:v>
                </c:pt>
                <c:pt idx="3">
                  <c:v>5.8671586715867159</c:v>
                </c:pt>
                <c:pt idx="4">
                  <c:v>21.365313653136532</c:v>
                </c:pt>
                <c:pt idx="5">
                  <c:v>30.332103321033209</c:v>
                </c:pt>
                <c:pt idx="6">
                  <c:v>21.402214022140221</c:v>
                </c:pt>
                <c:pt idx="7">
                  <c:v>9.5571955719557184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9-4FF3-B434-0E9559A6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10"/>
        <c:axId val="1629579295"/>
        <c:axId val="1629597183"/>
      </c:barChart>
      <c:catAx>
        <c:axId val="1629579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629597183"/>
        <c:crosses val="autoZero"/>
        <c:auto val="1"/>
        <c:lblAlgn val="ctr"/>
        <c:lblOffset val="100"/>
        <c:noMultiLvlLbl val="0"/>
      </c:catAx>
      <c:valAx>
        <c:axId val="1629597183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2957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60960</xdr:rowOff>
    </xdr:from>
    <xdr:to>
      <xdr:col>18</xdr:col>
      <xdr:colOff>151958</xdr:colOff>
      <xdr:row>1</xdr:row>
      <xdr:rowOff>441960</xdr:rowOff>
    </xdr:to>
    <xdr:grpSp>
      <xdr:nvGrpSpPr>
        <xdr:cNvPr id="7" name="Gruppo 6"/>
        <xdr:cNvGrpSpPr/>
      </xdr:nvGrpSpPr>
      <xdr:grpSpPr>
        <a:xfrm>
          <a:off x="6339840" y="60960"/>
          <a:ext cx="2590358" cy="594360"/>
          <a:chOff x="6263640" y="137160"/>
          <a:chExt cx="2590358" cy="609600"/>
        </a:xfrm>
      </xdr:grpSpPr>
      <xdr:pic>
        <xdr:nvPicPr>
          <xdr:cNvPr id="8" name="Immagin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9" name="Gruppo 8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0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2" name="Rettangolo 11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3</xdr:col>
      <xdr:colOff>167640</xdr:colOff>
      <xdr:row>21</xdr:row>
      <xdr:rowOff>15240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13</xdr:row>
      <xdr:rowOff>53340</xdr:rowOff>
    </xdr:from>
    <xdr:to>
      <xdr:col>5</xdr:col>
      <xdr:colOff>182880</xdr:colOff>
      <xdr:row>36</xdr:row>
      <xdr:rowOff>22860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zoomScaleNormal="100" workbookViewId="0">
      <selection activeCell="A2" sqref="A2:L2"/>
    </sheetView>
  </sheetViews>
  <sheetFormatPr defaultRowHeight="10.8"/>
  <sheetData>
    <row r="1" spans="1:16" ht="16.8">
      <c r="A1" s="5" t="s">
        <v>13</v>
      </c>
      <c r="B1" s="1"/>
      <c r="C1" s="1"/>
      <c r="D1" s="1"/>
    </row>
    <row r="2" spans="1:16" ht="39.450000000000003" customHeight="1">
      <c r="A2" s="89" t="s">
        <v>210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6" ht="4.05" customHeight="1">
      <c r="A3" s="3"/>
      <c r="B3" s="1"/>
      <c r="C3" s="1"/>
      <c r="D3" s="1"/>
    </row>
    <row r="4" spans="1:16" ht="16.8" customHeight="1">
      <c r="A4" s="45"/>
      <c r="B4" s="45"/>
      <c r="C4" s="10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95" customHeight="1">
      <c r="A5" s="11" t="s">
        <v>0</v>
      </c>
      <c r="B5" s="4" t="str">
        <f>tab_b1!A1</f>
        <v>Tab. B.1 Corsi e iscritti alla formazione iniziale, per certificazione e tipo di percorso (anno 2021)</v>
      </c>
      <c r="C5" s="1"/>
      <c r="D5" s="1"/>
    </row>
    <row r="6" spans="1:16" ht="19.95" customHeight="1">
      <c r="A6" s="11" t="s">
        <v>0</v>
      </c>
      <c r="B6" s="2" t="str">
        <f>tab_b2!A1</f>
        <v>Tab. B.2 Allievi nei percorsi IeFP,  per anno di corso e tipo di percorso (anno 2021)</v>
      </c>
      <c r="C6" s="1"/>
      <c r="D6" s="1"/>
    </row>
    <row r="7" spans="1:16" ht="21" customHeight="1">
      <c r="A7" s="11" t="s">
        <v>0</v>
      </c>
      <c r="B7" s="2" t="str">
        <f>tab_b3!A1</f>
        <v>Tab. B.3  Allievi nella formazione inziale per provincia e tipo di corso (anno 2021)</v>
      </c>
      <c r="C7" s="1"/>
      <c r="D7" s="1"/>
    </row>
    <row r="8" spans="1:16" ht="22.2" customHeight="1">
      <c r="A8" s="11" t="s">
        <v>0</v>
      </c>
      <c r="B8" s="18" t="str">
        <f>tab_b4!A1</f>
        <v>Tab. B.4 Iscritti nei percorsi IeFP e e incidenza percentuale sulla popolazione 14-18enne</v>
      </c>
    </row>
    <row r="9" spans="1:16" ht="19.95" customHeight="1">
      <c r="A9" s="11" t="s">
        <v>0</v>
      </c>
      <c r="B9" s="2" t="str">
        <f>tab_b5!A1</f>
        <v>Tab. B.5 Classi nei percorsi IeFP per tipo di corso e provincia (anno 2021)</v>
      </c>
      <c r="C9" s="1"/>
      <c r="D9" s="1"/>
    </row>
    <row r="10" spans="1:16" ht="19.95" customHeight="1">
      <c r="A10" s="11" t="s">
        <v>0</v>
      </c>
      <c r="B10" s="2" t="str">
        <f>tab_b6!A1</f>
        <v>Tab. B.6 Iscritti nei percorsi di qualifica IeFP (anno 2021)</v>
      </c>
      <c r="C10" s="1"/>
      <c r="D10" s="1"/>
    </row>
    <row r="11" spans="1:16" ht="19.95" customHeight="1">
      <c r="A11" s="11" t="s">
        <v>0</v>
      </c>
      <c r="B11" s="2" t="str">
        <f>tab_b7!A1</f>
        <v>Tab. B.7  Iscritti nei percorsi di diploma IeFP (anno 2021)</v>
      </c>
      <c r="C11" s="9"/>
      <c r="D11" s="9"/>
    </row>
    <row r="12" spans="1:16" s="65" customFormat="1" ht="19.95" customHeight="1">
      <c r="A12" s="11" t="s">
        <v>0</v>
      </c>
      <c r="B12" s="4" t="str">
        <f>tab_b8!A1</f>
        <v>Tab. B.8  Iscritti nei percorsi ITS per ambito professionale del corso</v>
      </c>
      <c r="C12" s="9"/>
      <c r="D12" s="9"/>
    </row>
    <row r="13" spans="1:16" s="65" customFormat="1" ht="19.95" customHeight="1">
      <c r="A13" s="11" t="s">
        <v>0</v>
      </c>
      <c r="B13" s="4" t="str">
        <f>tab_b9!A1</f>
        <v>Tab. B.9  Iscritti nei segmenti formativi della categoria formazione per lo svantaggio nei percorsi iniziati nel 2021,per provincia</v>
      </c>
      <c r="C13" s="9"/>
      <c r="D13" s="9"/>
    </row>
    <row r="14" spans="1:16" s="65" customFormat="1" ht="19.95" customHeight="1">
      <c r="A14" s="11" t="s">
        <v>0</v>
      </c>
      <c r="B14" s="2" t="str">
        <f>tab_b10!A1</f>
        <v>Tab. B.10  Iscritti nei segmenti formativi della categoria formazione per lo svantaggio nei percorsi iniziati nel 2021, per provincia</v>
      </c>
      <c r="C14" s="9"/>
      <c r="D14" s="9"/>
    </row>
    <row r="15" spans="1:16" s="65" customFormat="1" ht="19.95" customHeight="1">
      <c r="A15" s="11" t="s">
        <v>0</v>
      </c>
      <c r="B15" s="4" t="str">
        <f>tab_b11!A1</f>
        <v>Tab. B.11  Apprendisti in formazione nel 2021, per tipo di apprendistato e provincia (flussi)</v>
      </c>
      <c r="C15" s="9"/>
      <c r="D15" s="9"/>
    </row>
    <row r="16" spans="1:16" s="65" customFormat="1" ht="19.95" customHeight="1">
      <c r="A16" s="11" t="s">
        <v>0</v>
      </c>
      <c r="B16" s="2" t="str">
        <f>tab_b12!A1</f>
        <v>Tab. B.12  F.P apprendistato - diploma, nel 2021, per indirizzo di studio</v>
      </c>
      <c r="C16" s="9"/>
      <c r="D16" s="9"/>
    </row>
    <row r="17" spans="1:4" s="65" customFormat="1" ht="19.95" customHeight="1">
      <c r="A17" s="11" t="s">
        <v>0</v>
      </c>
      <c r="B17" s="4" t="str">
        <f>tab_b13!A1</f>
        <v>Tab. B.13 Iscritti ai corsi di formazione continua, nel 2021, per segmento e provincia</v>
      </c>
      <c r="C17" s="9"/>
      <c r="D17" s="9"/>
    </row>
    <row r="18" spans="1:4" s="65" customFormat="1" ht="19.95" customHeight="1">
      <c r="A18" s="11" t="s">
        <v>0</v>
      </c>
      <c r="B18" s="4" t="str">
        <f>tab_b14!A1</f>
        <v>Tab. B.14 Iscritti ai corsi di formazione continua nel 2021, per area professionale e genere</v>
      </c>
      <c r="C18" s="9"/>
      <c r="D18" s="9"/>
    </row>
    <row r="19" spans="1:4" s="65" customFormat="1" ht="19.95" customHeight="1">
      <c r="A19" s="11" t="s">
        <v>0</v>
      </c>
      <c r="B19" s="4" t="str">
        <f>tab_b15!A1</f>
        <v>Tab. B.15 Iscritti ai corsi di formazione per adulti nel 2021, per segmento e provincia</v>
      </c>
      <c r="C19" s="9"/>
      <c r="D19" s="9"/>
    </row>
    <row r="20" spans="1:4" s="65" customFormat="1" ht="19.95" customHeight="1">
      <c r="A20" s="11" t="s">
        <v>0</v>
      </c>
      <c r="B20" s="4" t="str">
        <f>tab_b16!A1</f>
        <v>Tab. B.16 Iscritti ai corsi di formazione per adulti nel 2021, per area professionale e sesso</v>
      </c>
      <c r="C20" s="9"/>
      <c r="D20" s="9"/>
    </row>
    <row r="21" spans="1:4" s="65" customFormat="1" ht="19.95" customHeight="1">
      <c r="A21" s="11" t="s">
        <v>0</v>
      </c>
      <c r="B21" s="4" t="str">
        <f>tab_b17!A1</f>
        <v>Tab. B.17 Iscritti ai corsi di formazione socio-sanitaria nel 2021, per provincia, genere e cittadinanza</v>
      </c>
      <c r="C21" s="9"/>
      <c r="D21" s="9"/>
    </row>
    <row r="22" spans="1:4" s="65" customFormat="1" ht="19.95" customHeight="1">
      <c r="A22" s="11" t="s">
        <v>0</v>
      </c>
      <c r="B22" s="4" t="str">
        <f>fig_b1!A1</f>
        <v>Fig. B.1 Iscritti ai corsi di formazione sociosanitaria nel 2021, per livello di istruzione e cittadinanza</v>
      </c>
      <c r="C22" s="9"/>
      <c r="D22" s="9"/>
    </row>
    <row r="23" spans="1:4" s="65" customFormat="1" ht="19.95" customHeight="1">
      <c r="A23" s="11" t="s">
        <v>0</v>
      </c>
      <c r="B23" s="4" t="str">
        <f>tab_b18!A1</f>
        <v>Tab. B.18 Iscritti ai corsi riconosciuti nel 2021, per provincia, genere e cittadinanza</v>
      </c>
      <c r="C23" s="9"/>
      <c r="D23" s="9"/>
    </row>
    <row r="24" spans="1:4" s="65" customFormat="1" ht="19.95" customHeight="1">
      <c r="A24" s="11" t="s">
        <v>0</v>
      </c>
      <c r="B24" s="4" t="str">
        <f>'tab_b19 e fig_b2'!A1</f>
        <v>Tab. B.19 Iscritti ai corsi riconosciuti nel 2021, per area professionale e genere (val. ass. e distribuzione %) e Fig. B.2 distribuzione degli iscritti per area professionale e genere</v>
      </c>
      <c r="C24" s="9"/>
      <c r="D24" s="9"/>
    </row>
    <row r="25" spans="1:4" ht="13.2">
      <c r="A25" s="1"/>
      <c r="B25" s="2"/>
    </row>
    <row r="26" spans="1:4" ht="13.8">
      <c r="A26" s="6" t="s">
        <v>116</v>
      </c>
      <c r="B26" s="2"/>
    </row>
    <row r="27" spans="1:4" ht="13.2">
      <c r="A27" s="1"/>
      <c r="B27" s="2"/>
    </row>
    <row r="28" spans="1:4" ht="13.2">
      <c r="B28" s="2"/>
    </row>
    <row r="29" spans="1:4" ht="13.2">
      <c r="B29" s="2"/>
    </row>
    <row r="30" spans="1:4" ht="13.2">
      <c r="B30" s="2"/>
    </row>
    <row r="31" spans="1:4" ht="13.2">
      <c r="B31" s="2"/>
    </row>
    <row r="32" spans="1:4" ht="13.2">
      <c r="B32" s="2"/>
    </row>
    <row r="33" spans="2:2" ht="13.2">
      <c r="B33" s="2"/>
    </row>
    <row r="34" spans="2:2" ht="13.2">
      <c r="B34" s="2"/>
    </row>
    <row r="35" spans="2:2" ht="13.2">
      <c r="B35" s="2"/>
    </row>
    <row r="36" spans="2:2" ht="13.2">
      <c r="B36" s="2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mergeCells count="1">
    <mergeCell ref="A2:L2"/>
  </mergeCells>
  <hyperlinks>
    <hyperlink ref="A6" location="tab_b2!A1" display="→"/>
    <hyperlink ref="A9" location="tab_b5!A1" display="→"/>
    <hyperlink ref="A10" location="tab_b6!A1" display="→"/>
    <hyperlink ref="A7" location="tab_b3!A1" display="→"/>
    <hyperlink ref="A7" location="tab_a3!A1" display="→"/>
    <hyperlink ref="A5" location="tab_b1!A1" display="→"/>
    <hyperlink ref="A8" location="tab_b4!A1" display="→"/>
    <hyperlink ref="A11" location="tab_b7!A1" display="→"/>
    <hyperlink ref="A12" location="tab_b8!A1" display="→"/>
    <hyperlink ref="A14" location="tab_b10!A1" display="→"/>
    <hyperlink ref="A13" location="tab_b9!A1" display="→"/>
    <hyperlink ref="A16" location="tab_b12!A1" display="→"/>
    <hyperlink ref="A15" location="tab_b11!A1" display="→"/>
    <hyperlink ref="A17" location="tab_b13!A1" display="→"/>
    <hyperlink ref="A18" location="tab_b14!A1" display="→"/>
    <hyperlink ref="A19" location="tab_b15!A1" display="→"/>
    <hyperlink ref="A20" location="tab_b16!A1" display="→"/>
    <hyperlink ref="A21" location="tab_b17!A1" display="→"/>
    <hyperlink ref="A22" location="fig_b1!A1" display="→"/>
    <hyperlink ref="A23" location="tab_b18!A1" display="→"/>
    <hyperlink ref="A24" location="'tab_b19 e fig_b2'!A1" display="→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8"/>
  <sheetViews>
    <sheetView showGridLines="0" workbookViewId="0">
      <selection activeCell="A8" sqref="A8"/>
    </sheetView>
  </sheetViews>
  <sheetFormatPr defaultRowHeight="10.8"/>
  <cols>
    <col min="1" max="1" width="76.7109375" style="65" customWidth="1"/>
    <col min="2" max="2" width="10.5703125" style="65" customWidth="1"/>
    <col min="3" max="4" width="12.5703125" style="65" customWidth="1"/>
    <col min="5" max="16384" width="9.140625" style="65"/>
  </cols>
  <sheetData>
    <row r="1" spans="1:5" s="16" customFormat="1" ht="25.2" customHeight="1">
      <c r="A1" s="15" t="s">
        <v>149</v>
      </c>
    </row>
    <row r="2" spans="1:5">
      <c r="A2" s="68" t="s">
        <v>146</v>
      </c>
      <c r="B2" s="68" t="s">
        <v>144</v>
      </c>
      <c r="C2" s="68" t="s">
        <v>10</v>
      </c>
      <c r="D2" s="68" t="s">
        <v>114</v>
      </c>
      <c r="E2" s="68" t="s">
        <v>145</v>
      </c>
    </row>
    <row r="3" spans="1:5">
      <c r="A3" s="68" t="s">
        <v>140</v>
      </c>
      <c r="B3" s="68">
        <v>38</v>
      </c>
      <c r="C3" s="68">
        <v>665</v>
      </c>
      <c r="D3" s="68">
        <v>703</v>
      </c>
      <c r="E3" s="68">
        <v>283</v>
      </c>
    </row>
    <row r="4" spans="1:5">
      <c r="A4" s="68" t="s">
        <v>141</v>
      </c>
      <c r="B4" s="68">
        <v>272</v>
      </c>
      <c r="C4" s="68">
        <v>454</v>
      </c>
      <c r="D4" s="68">
        <v>726</v>
      </c>
      <c r="E4" s="68">
        <v>50</v>
      </c>
    </row>
    <row r="5" spans="1:5">
      <c r="A5" s="68" t="s">
        <v>142</v>
      </c>
      <c r="B5" s="68">
        <v>27</v>
      </c>
      <c r="C5" s="68">
        <v>116</v>
      </c>
      <c r="D5" s="68">
        <v>143</v>
      </c>
      <c r="E5" s="68">
        <v>102</v>
      </c>
    </row>
    <row r="6" spans="1:5">
      <c r="A6" s="68" t="s">
        <v>143</v>
      </c>
      <c r="B6" s="68">
        <v>153</v>
      </c>
      <c r="C6" s="68">
        <v>420</v>
      </c>
      <c r="D6" s="68">
        <v>573</v>
      </c>
      <c r="E6" s="68">
        <v>548</v>
      </c>
    </row>
    <row r="7" spans="1:5">
      <c r="A7" s="68" t="s">
        <v>11</v>
      </c>
      <c r="B7" s="68">
        <v>490</v>
      </c>
      <c r="C7" s="68">
        <v>1655</v>
      </c>
      <c r="D7" s="68">
        <v>2145</v>
      </c>
      <c r="E7" s="68">
        <v>983</v>
      </c>
    </row>
    <row r="8" spans="1:5">
      <c r="A8" s="69" t="s">
        <v>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2"/>
  <sheetViews>
    <sheetView showGridLines="0" workbookViewId="0">
      <selection activeCell="F11" sqref="F11"/>
    </sheetView>
  </sheetViews>
  <sheetFormatPr defaultRowHeight="10.8"/>
  <cols>
    <col min="1" max="1" width="29.42578125" style="65" customWidth="1"/>
    <col min="2" max="2" width="24.28515625" style="65" customWidth="1"/>
    <col min="3" max="6" width="21.140625" style="65" customWidth="1"/>
    <col min="7" max="16384" width="9.140625" style="65"/>
  </cols>
  <sheetData>
    <row r="1" spans="1:6" s="16" customFormat="1" ht="25.2" customHeight="1">
      <c r="A1" s="15" t="s">
        <v>148</v>
      </c>
    </row>
    <row r="2" spans="1:6" ht="21.6">
      <c r="A2" s="68" t="s">
        <v>147</v>
      </c>
      <c r="B2" s="70" t="s">
        <v>140</v>
      </c>
      <c r="C2" s="70" t="s">
        <v>141</v>
      </c>
      <c r="D2" s="70" t="s">
        <v>142</v>
      </c>
      <c r="E2" s="70" t="s">
        <v>143</v>
      </c>
      <c r="F2" s="70" t="s">
        <v>114</v>
      </c>
    </row>
    <row r="3" spans="1:6">
      <c r="A3" s="68" t="s">
        <v>51</v>
      </c>
      <c r="B3" s="68">
        <v>51</v>
      </c>
      <c r="C3" s="68">
        <v>61</v>
      </c>
      <c r="D3" s="68">
        <v>8</v>
      </c>
      <c r="E3" s="68">
        <v>54</v>
      </c>
      <c r="F3" s="68">
        <v>174</v>
      </c>
    </row>
    <row r="4" spans="1:6">
      <c r="A4" s="68" t="s">
        <v>52</v>
      </c>
      <c r="B4" s="68">
        <v>14</v>
      </c>
      <c r="C4" s="68">
        <v>33</v>
      </c>
      <c r="D4" s="68">
        <v>14</v>
      </c>
      <c r="E4" s="68">
        <v>38</v>
      </c>
      <c r="F4" s="68">
        <v>99</v>
      </c>
    </row>
    <row r="5" spans="1:6">
      <c r="A5" s="68" t="s">
        <v>53</v>
      </c>
      <c r="B5" s="68">
        <v>26</v>
      </c>
      <c r="C5" s="68">
        <v>8</v>
      </c>
      <c r="D5" s="68">
        <v>8</v>
      </c>
      <c r="E5" s="68">
        <v>10</v>
      </c>
      <c r="F5" s="68">
        <v>52</v>
      </c>
    </row>
    <row r="6" spans="1:6">
      <c r="A6" s="68" t="s">
        <v>54</v>
      </c>
      <c r="B6" s="68">
        <v>172</v>
      </c>
      <c r="C6" s="68">
        <v>63</v>
      </c>
      <c r="D6" s="68">
        <v>32</v>
      </c>
      <c r="E6" s="68">
        <v>24</v>
      </c>
      <c r="F6" s="68">
        <v>291</v>
      </c>
    </row>
    <row r="7" spans="1:6">
      <c r="A7" s="68" t="s">
        <v>55</v>
      </c>
      <c r="B7" s="68"/>
      <c r="C7" s="68">
        <v>16</v>
      </c>
      <c r="D7" s="68">
        <v>9</v>
      </c>
      <c r="E7" s="68">
        <v>42</v>
      </c>
      <c r="F7" s="68">
        <v>67</v>
      </c>
    </row>
    <row r="8" spans="1:6">
      <c r="A8" s="68" t="s">
        <v>56</v>
      </c>
      <c r="B8" s="68">
        <v>399</v>
      </c>
      <c r="C8" s="68">
        <v>526</v>
      </c>
      <c r="D8" s="68">
        <v>63</v>
      </c>
      <c r="E8" s="68">
        <v>346</v>
      </c>
      <c r="F8" s="68">
        <v>1334</v>
      </c>
    </row>
    <row r="9" spans="1:6">
      <c r="A9" s="68" t="s">
        <v>57</v>
      </c>
      <c r="B9" s="68">
        <v>28</v>
      </c>
      <c r="C9" s="68"/>
      <c r="D9" s="68"/>
      <c r="E9" s="68">
        <v>18</v>
      </c>
      <c r="F9" s="68">
        <v>46</v>
      </c>
    </row>
    <row r="10" spans="1:6">
      <c r="A10" s="68" t="s">
        <v>58</v>
      </c>
      <c r="B10" s="68">
        <v>13</v>
      </c>
      <c r="C10" s="68">
        <v>19</v>
      </c>
      <c r="D10" s="68">
        <v>9</v>
      </c>
      <c r="E10" s="68">
        <v>41</v>
      </c>
      <c r="F10" s="68">
        <v>82</v>
      </c>
    </row>
    <row r="11" spans="1:6">
      <c r="A11" s="68" t="s">
        <v>114</v>
      </c>
      <c r="B11" s="68">
        <v>703</v>
      </c>
      <c r="C11" s="68">
        <v>726</v>
      </c>
      <c r="D11" s="68">
        <v>143</v>
      </c>
      <c r="E11" s="68">
        <v>573</v>
      </c>
      <c r="F11" s="68">
        <v>2145</v>
      </c>
    </row>
    <row r="12" spans="1:6">
      <c r="A12" s="69" t="s">
        <v>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3"/>
  <sheetViews>
    <sheetView showGridLines="0" workbookViewId="0"/>
  </sheetViews>
  <sheetFormatPr defaultRowHeight="10.8"/>
  <cols>
    <col min="1" max="1" width="29.42578125" style="65" customWidth="1"/>
    <col min="2" max="4" width="21.140625" style="65" customWidth="1"/>
    <col min="5" max="5" width="21.85546875" style="65" customWidth="1"/>
    <col min="6" max="16384" width="9.140625" style="65"/>
  </cols>
  <sheetData>
    <row r="1" spans="1:5" s="16" customFormat="1" ht="25.2" customHeight="1">
      <c r="A1" s="15" t="s">
        <v>154</v>
      </c>
    </row>
    <row r="2" spans="1:5" ht="21.6">
      <c r="A2" s="68"/>
      <c r="B2" s="70" t="s">
        <v>151</v>
      </c>
      <c r="C2" s="70" t="s">
        <v>152</v>
      </c>
      <c r="D2" s="70" t="s">
        <v>150</v>
      </c>
      <c r="E2" s="70" t="s">
        <v>11</v>
      </c>
    </row>
    <row r="3" spans="1:5">
      <c r="A3" s="68" t="s">
        <v>51</v>
      </c>
      <c r="B3" s="68">
        <v>1292</v>
      </c>
      <c r="C3" s="68">
        <v>30</v>
      </c>
      <c r="D3" s="68">
        <v>2</v>
      </c>
      <c r="E3" s="68">
        <v>1324</v>
      </c>
    </row>
    <row r="4" spans="1:5">
      <c r="A4" s="68" t="s">
        <v>52</v>
      </c>
      <c r="B4" s="68">
        <v>994</v>
      </c>
      <c r="C4" s="68">
        <v>3</v>
      </c>
      <c r="D4" s="68"/>
      <c r="E4" s="68">
        <v>997</v>
      </c>
    </row>
    <row r="5" spans="1:5">
      <c r="A5" s="68" t="s">
        <v>53</v>
      </c>
      <c r="B5" s="68">
        <v>471</v>
      </c>
      <c r="C5" s="68">
        <v>24</v>
      </c>
      <c r="D5" s="68"/>
      <c r="E5" s="68">
        <v>495</v>
      </c>
    </row>
    <row r="6" spans="1:5">
      <c r="A6" s="68" t="s">
        <v>54</v>
      </c>
      <c r="B6" s="68">
        <v>4186</v>
      </c>
      <c r="C6" s="68">
        <v>1</v>
      </c>
      <c r="D6" s="68"/>
      <c r="E6" s="68">
        <v>4187</v>
      </c>
    </row>
    <row r="7" spans="1:5">
      <c r="A7" s="68" t="s">
        <v>55</v>
      </c>
      <c r="B7" s="68">
        <v>900</v>
      </c>
      <c r="C7" s="68"/>
      <c r="D7" s="68">
        <v>3</v>
      </c>
      <c r="E7" s="68">
        <v>903</v>
      </c>
    </row>
    <row r="8" spans="1:5">
      <c r="A8" s="68" t="s">
        <v>56</v>
      </c>
      <c r="B8" s="68">
        <v>9968</v>
      </c>
      <c r="C8" s="68">
        <v>266</v>
      </c>
      <c r="D8" s="68">
        <v>141</v>
      </c>
      <c r="E8" s="68">
        <v>10375</v>
      </c>
    </row>
    <row r="9" spans="1:5">
      <c r="A9" s="68" t="s">
        <v>57</v>
      </c>
      <c r="B9" s="68">
        <v>489</v>
      </c>
      <c r="C9" s="68"/>
      <c r="D9" s="68"/>
      <c r="E9" s="68">
        <v>489</v>
      </c>
    </row>
    <row r="10" spans="1:5">
      <c r="A10" s="68" t="s">
        <v>58</v>
      </c>
      <c r="B10" s="68">
        <v>594</v>
      </c>
      <c r="C10" s="68"/>
      <c r="D10" s="68">
        <v>14</v>
      </c>
      <c r="E10" s="68">
        <v>608</v>
      </c>
    </row>
    <row r="11" spans="1:5">
      <c r="A11" s="68" t="s">
        <v>9</v>
      </c>
      <c r="B11" s="68">
        <v>18894</v>
      </c>
      <c r="C11" s="68">
        <v>324</v>
      </c>
      <c r="D11" s="68">
        <v>160</v>
      </c>
      <c r="E11" s="68">
        <v>19378</v>
      </c>
    </row>
    <row r="12" spans="1:5" ht="20.399999999999999" customHeight="1">
      <c r="A12" s="71" t="s">
        <v>153</v>
      </c>
      <c r="B12" s="71">
        <v>10766</v>
      </c>
      <c r="C12" s="71">
        <v>166</v>
      </c>
      <c r="D12" s="71">
        <v>157</v>
      </c>
      <c r="E12" s="71">
        <f>SUM(B12:D12)</f>
        <v>11089</v>
      </c>
    </row>
    <row r="13" spans="1:5">
      <c r="A13" s="69" t="s">
        <v>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"/>
  <sheetViews>
    <sheetView showGridLines="0" workbookViewId="0"/>
  </sheetViews>
  <sheetFormatPr defaultRowHeight="10.8"/>
  <cols>
    <col min="1" max="1" width="29.42578125" style="65" customWidth="1"/>
    <col min="2" max="2" width="51.28515625" style="65" customWidth="1"/>
    <col min="3" max="4" width="21.140625" style="65" customWidth="1"/>
    <col min="5" max="5" width="21.85546875" style="65" customWidth="1"/>
    <col min="6" max="16384" width="9.140625" style="65"/>
  </cols>
  <sheetData>
    <row r="1" spans="1:3" s="16" customFormat="1" ht="25.2" customHeight="1">
      <c r="A1" s="15" t="s">
        <v>169</v>
      </c>
    </row>
    <row r="2" spans="1:3">
      <c r="A2" s="68" t="s">
        <v>170</v>
      </c>
      <c r="B2" s="70" t="s">
        <v>155</v>
      </c>
      <c r="C2" s="70" t="s">
        <v>156</v>
      </c>
    </row>
    <row r="3" spans="1:3">
      <c r="A3" s="125" t="s">
        <v>171</v>
      </c>
      <c r="B3" s="68" t="s">
        <v>157</v>
      </c>
      <c r="C3" s="68">
        <v>42</v>
      </c>
    </row>
    <row r="4" spans="1:3">
      <c r="A4" s="126"/>
      <c r="B4" s="68" t="s">
        <v>158</v>
      </c>
      <c r="C4" s="68">
        <v>6</v>
      </c>
    </row>
    <row r="5" spans="1:3">
      <c r="A5" s="126"/>
      <c r="B5" s="68" t="s">
        <v>168</v>
      </c>
      <c r="C5" s="68">
        <v>2</v>
      </c>
    </row>
    <row r="6" spans="1:3">
      <c r="A6" s="127"/>
      <c r="B6" s="68" t="s">
        <v>159</v>
      </c>
      <c r="C6" s="68">
        <v>11</v>
      </c>
    </row>
    <row r="7" spans="1:3">
      <c r="A7" s="125" t="s">
        <v>172</v>
      </c>
      <c r="B7" s="68" t="s">
        <v>160</v>
      </c>
      <c r="C7" s="68">
        <v>14</v>
      </c>
    </row>
    <row r="8" spans="1:3">
      <c r="A8" s="126"/>
      <c r="B8" s="68" t="s">
        <v>161</v>
      </c>
      <c r="C8" s="68">
        <v>1</v>
      </c>
    </row>
    <row r="9" spans="1:3">
      <c r="A9" s="126"/>
      <c r="B9" s="68" t="s">
        <v>162</v>
      </c>
      <c r="C9" s="68">
        <v>10</v>
      </c>
    </row>
    <row r="10" spans="1:3">
      <c r="A10" s="126"/>
      <c r="B10" s="68" t="s">
        <v>163</v>
      </c>
      <c r="C10" s="68">
        <v>2</v>
      </c>
    </row>
    <row r="11" spans="1:3">
      <c r="A11" s="126"/>
      <c r="B11" s="68" t="s">
        <v>164</v>
      </c>
      <c r="C11" s="68">
        <v>69</v>
      </c>
    </row>
    <row r="12" spans="1:3" ht="20.399999999999999" customHeight="1">
      <c r="A12" s="126"/>
      <c r="B12" s="68" t="s">
        <v>165</v>
      </c>
      <c r="C12" s="68">
        <v>1</v>
      </c>
    </row>
    <row r="13" spans="1:3">
      <c r="A13" s="127"/>
      <c r="B13" s="68" t="s">
        <v>166</v>
      </c>
      <c r="C13" s="68">
        <v>1</v>
      </c>
    </row>
    <row r="14" spans="1:3">
      <c r="A14" s="68" t="s">
        <v>173</v>
      </c>
      <c r="B14" s="68" t="s">
        <v>167</v>
      </c>
      <c r="C14" s="68">
        <v>7</v>
      </c>
    </row>
    <row r="15" spans="1:3">
      <c r="A15" s="128" t="s">
        <v>126</v>
      </c>
      <c r="B15" s="129"/>
      <c r="C15" s="68">
        <v>166</v>
      </c>
    </row>
    <row r="16" spans="1:3">
      <c r="A16" s="69" t="s">
        <v>48</v>
      </c>
    </row>
    <row r="17" spans="1:1">
      <c r="A17" s="69" t="s">
        <v>174</v>
      </c>
    </row>
  </sheetData>
  <mergeCells count="3">
    <mergeCell ref="A3:A6"/>
    <mergeCell ref="A7:A13"/>
    <mergeCell ref="A15:B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showGridLines="0" workbookViewId="0">
      <selection activeCell="D3" sqref="D3:H4"/>
    </sheetView>
  </sheetViews>
  <sheetFormatPr defaultRowHeight="10.8"/>
  <cols>
    <col min="1" max="1" width="29.42578125" style="65" customWidth="1"/>
    <col min="2" max="6" width="11.42578125" style="65" customWidth="1"/>
    <col min="7" max="7" width="9.140625" style="65" customWidth="1"/>
    <col min="8" max="16384" width="9.140625" style="65"/>
  </cols>
  <sheetData>
    <row r="1" spans="1:8" s="16" customFormat="1" ht="25.2" customHeight="1">
      <c r="A1" s="15" t="s">
        <v>190</v>
      </c>
    </row>
    <row r="3" spans="1:8">
      <c r="A3" s="133"/>
      <c r="B3" s="131" t="s">
        <v>175</v>
      </c>
      <c r="C3" s="131" t="s">
        <v>176</v>
      </c>
      <c r="D3" s="131" t="s">
        <v>47</v>
      </c>
      <c r="E3" s="130" t="s">
        <v>177</v>
      </c>
      <c r="F3" s="130"/>
      <c r="G3" s="80" t="s">
        <v>145</v>
      </c>
      <c r="H3" s="80"/>
    </row>
    <row r="4" spans="1:8" ht="21.6" customHeight="1">
      <c r="A4" s="134"/>
      <c r="B4" s="132"/>
      <c r="C4" s="132"/>
      <c r="D4" s="132"/>
      <c r="E4" s="81" t="s">
        <v>178</v>
      </c>
      <c r="F4" s="81" t="s">
        <v>179</v>
      </c>
      <c r="G4" s="81" t="s">
        <v>178</v>
      </c>
      <c r="H4" s="81" t="s">
        <v>179</v>
      </c>
    </row>
    <row r="5" spans="1:8">
      <c r="A5" s="76" t="s">
        <v>51</v>
      </c>
      <c r="B5" s="76">
        <v>106</v>
      </c>
      <c r="C5" s="76">
        <v>820</v>
      </c>
      <c r="D5" s="76">
        <v>926</v>
      </c>
      <c r="E5" s="77">
        <v>570</v>
      </c>
      <c r="F5" s="78">
        <f t="shared" ref="F5:F13" si="0">E5/D5*100</f>
        <v>61.555075593952481</v>
      </c>
      <c r="G5" s="77">
        <v>67</v>
      </c>
      <c r="H5" s="78">
        <f t="shared" ref="H5:H13" si="1">G5/D5*100</f>
        <v>7.2354211663066952</v>
      </c>
    </row>
    <row r="6" spans="1:8">
      <c r="A6" s="76" t="s">
        <v>52</v>
      </c>
      <c r="B6" s="76">
        <v>54</v>
      </c>
      <c r="C6" s="76">
        <v>304</v>
      </c>
      <c r="D6" s="76">
        <v>358</v>
      </c>
      <c r="E6" s="77">
        <v>205</v>
      </c>
      <c r="F6" s="78">
        <f t="shared" si="0"/>
        <v>57.262569832402235</v>
      </c>
      <c r="G6" s="77">
        <v>23</v>
      </c>
      <c r="H6" s="78">
        <f t="shared" si="1"/>
        <v>6.4245810055865924</v>
      </c>
    </row>
    <row r="7" spans="1:8">
      <c r="A7" s="76" t="s">
        <v>53</v>
      </c>
      <c r="B7" s="76">
        <v>96</v>
      </c>
      <c r="C7" s="76">
        <v>145</v>
      </c>
      <c r="D7" s="76">
        <v>241</v>
      </c>
      <c r="E7" s="77">
        <v>159</v>
      </c>
      <c r="F7" s="78">
        <f t="shared" si="0"/>
        <v>65.975103734439827</v>
      </c>
      <c r="G7" s="77">
        <v>8</v>
      </c>
      <c r="H7" s="78">
        <f t="shared" si="1"/>
        <v>3.3195020746887969</v>
      </c>
    </row>
    <row r="8" spans="1:8">
      <c r="A8" s="76" t="s">
        <v>54</v>
      </c>
      <c r="B8" s="76">
        <v>258</v>
      </c>
      <c r="C8" s="76">
        <v>1270</v>
      </c>
      <c r="D8" s="76">
        <v>1528</v>
      </c>
      <c r="E8" s="77">
        <v>901</v>
      </c>
      <c r="F8" s="78">
        <f t="shared" si="0"/>
        <v>58.965968586387433</v>
      </c>
      <c r="G8" s="77">
        <v>165</v>
      </c>
      <c r="H8" s="78">
        <f t="shared" si="1"/>
        <v>10.798429319371728</v>
      </c>
    </row>
    <row r="9" spans="1:8">
      <c r="A9" s="76" t="s">
        <v>55</v>
      </c>
      <c r="B9" s="76">
        <v>47</v>
      </c>
      <c r="C9" s="76">
        <v>185</v>
      </c>
      <c r="D9" s="76">
        <v>232</v>
      </c>
      <c r="E9" s="77">
        <v>144</v>
      </c>
      <c r="F9" s="78">
        <f t="shared" si="0"/>
        <v>62.068965517241381</v>
      </c>
      <c r="G9" s="77">
        <v>13</v>
      </c>
      <c r="H9" s="78">
        <f t="shared" si="1"/>
        <v>5.6034482758620694</v>
      </c>
    </row>
    <row r="10" spans="1:8">
      <c r="A10" s="76" t="s">
        <v>56</v>
      </c>
      <c r="B10" s="76">
        <v>1083</v>
      </c>
      <c r="C10" s="76">
        <v>4065</v>
      </c>
      <c r="D10" s="76">
        <v>5148</v>
      </c>
      <c r="E10" s="77">
        <v>2996</v>
      </c>
      <c r="F10" s="78">
        <f t="shared" si="0"/>
        <v>58.197358197358199</v>
      </c>
      <c r="G10" s="77">
        <v>413</v>
      </c>
      <c r="H10" s="78">
        <f t="shared" si="1"/>
        <v>8.0225330225330218</v>
      </c>
    </row>
    <row r="11" spans="1:8">
      <c r="A11" s="76" t="s">
        <v>57</v>
      </c>
      <c r="B11" s="76">
        <v>56</v>
      </c>
      <c r="C11" s="76">
        <v>165</v>
      </c>
      <c r="D11" s="76">
        <v>221</v>
      </c>
      <c r="E11" s="77">
        <v>132</v>
      </c>
      <c r="F11" s="78">
        <f t="shared" si="0"/>
        <v>59.728506787330318</v>
      </c>
      <c r="G11" s="77">
        <v>13</v>
      </c>
      <c r="H11" s="78">
        <f t="shared" si="1"/>
        <v>5.8823529411764701</v>
      </c>
    </row>
    <row r="12" spans="1:8">
      <c r="A12" s="76" t="s">
        <v>58</v>
      </c>
      <c r="B12" s="76">
        <v>29</v>
      </c>
      <c r="C12" s="76">
        <v>189</v>
      </c>
      <c r="D12" s="76">
        <v>218</v>
      </c>
      <c r="E12" s="77">
        <v>121</v>
      </c>
      <c r="F12" s="78">
        <f t="shared" si="0"/>
        <v>55.5045871559633</v>
      </c>
      <c r="G12" s="77">
        <v>6</v>
      </c>
      <c r="H12" s="78">
        <f t="shared" si="1"/>
        <v>2.7522935779816518</v>
      </c>
    </row>
    <row r="13" spans="1:8">
      <c r="A13" s="76" t="s">
        <v>11</v>
      </c>
      <c r="B13" s="76">
        <v>1729</v>
      </c>
      <c r="C13" s="76">
        <v>7143</v>
      </c>
      <c r="D13" s="76">
        <v>8872</v>
      </c>
      <c r="E13" s="77">
        <v>5228</v>
      </c>
      <c r="F13" s="78">
        <f t="shared" si="0"/>
        <v>58.926961226330036</v>
      </c>
      <c r="G13" s="77">
        <v>708</v>
      </c>
      <c r="H13" s="78">
        <f t="shared" si="1"/>
        <v>7.9801623083859337</v>
      </c>
    </row>
    <row r="14" spans="1:8">
      <c r="A14" s="74" t="s">
        <v>48</v>
      </c>
      <c r="B14" s="75"/>
    </row>
    <row r="15" spans="1:8">
      <c r="A15" s="74"/>
      <c r="B15" s="75"/>
    </row>
  </sheetData>
  <mergeCells count="5">
    <mergeCell ref="E3:F3"/>
    <mergeCell ref="D3:D4"/>
    <mergeCell ref="C3:C4"/>
    <mergeCell ref="B3:B4"/>
    <mergeCell ref="A3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9"/>
  <sheetViews>
    <sheetView showGridLines="0" workbookViewId="0"/>
  </sheetViews>
  <sheetFormatPr defaultRowHeight="10.8"/>
  <cols>
    <col min="1" max="1" width="55.28515625" style="65" customWidth="1"/>
    <col min="2" max="2" width="32.28515625" style="65" customWidth="1"/>
    <col min="3" max="4" width="21.140625" style="65" customWidth="1"/>
    <col min="5" max="5" width="21.85546875" style="65" customWidth="1"/>
    <col min="6" max="16384" width="9.140625" style="65"/>
  </cols>
  <sheetData>
    <row r="1" spans="1:6" s="16" customFormat="1" ht="25.2" customHeight="1">
      <c r="A1" s="15" t="s">
        <v>191</v>
      </c>
    </row>
    <row r="2" spans="1:6">
      <c r="A2" s="137" t="s">
        <v>181</v>
      </c>
      <c r="B2" s="128" t="s">
        <v>175</v>
      </c>
      <c r="C2" s="129"/>
      <c r="D2" s="128" t="s">
        <v>176</v>
      </c>
      <c r="E2" s="129"/>
      <c r="F2" s="135" t="s">
        <v>114</v>
      </c>
    </row>
    <row r="3" spans="1:6">
      <c r="A3" s="138"/>
      <c r="B3" s="17" t="s">
        <v>189</v>
      </c>
      <c r="C3" s="17" t="s">
        <v>10</v>
      </c>
      <c r="D3" s="17" t="s">
        <v>189</v>
      </c>
      <c r="E3" s="17" t="s">
        <v>10</v>
      </c>
      <c r="F3" s="136"/>
    </row>
    <row r="4" spans="1:6">
      <c r="A4" s="68" t="s">
        <v>182</v>
      </c>
      <c r="B4" s="17">
        <v>17</v>
      </c>
      <c r="C4" s="17">
        <v>10</v>
      </c>
      <c r="D4" s="17">
        <v>240</v>
      </c>
      <c r="E4" s="17">
        <v>171</v>
      </c>
      <c r="F4" s="17">
        <v>438</v>
      </c>
    </row>
    <row r="5" spans="1:6">
      <c r="A5" s="68" t="s">
        <v>183</v>
      </c>
      <c r="B5" s="17">
        <v>88</v>
      </c>
      <c r="C5" s="17">
        <v>81</v>
      </c>
      <c r="D5" s="17">
        <v>179</v>
      </c>
      <c r="E5" s="17">
        <v>303</v>
      </c>
      <c r="F5" s="17">
        <v>651</v>
      </c>
    </row>
    <row r="6" spans="1:6">
      <c r="A6" s="68" t="s">
        <v>184</v>
      </c>
      <c r="B6" s="17">
        <v>18</v>
      </c>
      <c r="C6" s="17">
        <v>13</v>
      </c>
      <c r="D6" s="17">
        <v>150</v>
      </c>
      <c r="E6" s="17">
        <v>99</v>
      </c>
      <c r="F6" s="17">
        <v>280</v>
      </c>
    </row>
    <row r="7" spans="1:6">
      <c r="A7" s="68" t="s">
        <v>185</v>
      </c>
      <c r="B7" s="17">
        <v>43</v>
      </c>
      <c r="C7" s="17">
        <v>96</v>
      </c>
      <c r="D7" s="17">
        <v>26</v>
      </c>
      <c r="E7" s="17">
        <v>475</v>
      </c>
      <c r="F7" s="17">
        <v>640</v>
      </c>
    </row>
    <row r="8" spans="1:6">
      <c r="A8" s="68" t="s">
        <v>180</v>
      </c>
      <c r="B8" s="17">
        <v>85</v>
      </c>
      <c r="C8" s="17">
        <v>40</v>
      </c>
      <c r="D8" s="17">
        <v>263</v>
      </c>
      <c r="E8" s="17">
        <v>46</v>
      </c>
      <c r="F8" s="17">
        <v>434</v>
      </c>
    </row>
    <row r="9" spans="1:6">
      <c r="A9" s="68" t="s">
        <v>186</v>
      </c>
      <c r="B9" s="17">
        <v>283</v>
      </c>
      <c r="C9" s="17">
        <v>219</v>
      </c>
      <c r="D9" s="17">
        <v>1033</v>
      </c>
      <c r="E9" s="17">
        <v>396</v>
      </c>
      <c r="F9" s="17">
        <v>1931</v>
      </c>
    </row>
    <row r="10" spans="1:6">
      <c r="A10" s="68" t="s">
        <v>187</v>
      </c>
      <c r="B10" s="17">
        <v>352</v>
      </c>
      <c r="C10" s="17">
        <v>324</v>
      </c>
      <c r="D10" s="17">
        <v>1759</v>
      </c>
      <c r="E10" s="17">
        <v>1017</v>
      </c>
      <c r="F10" s="17">
        <v>3452</v>
      </c>
    </row>
    <row r="11" spans="1:6">
      <c r="A11" s="68" t="s">
        <v>188</v>
      </c>
      <c r="B11" s="17">
        <v>38</v>
      </c>
      <c r="C11" s="17">
        <v>22</v>
      </c>
      <c r="D11" s="17">
        <v>654</v>
      </c>
      <c r="E11" s="17">
        <v>332</v>
      </c>
      <c r="F11" s="17">
        <v>1046</v>
      </c>
    </row>
    <row r="12" spans="1:6">
      <c r="A12" s="68" t="s">
        <v>11</v>
      </c>
      <c r="B12" s="17">
        <v>924</v>
      </c>
      <c r="C12" s="17">
        <v>805</v>
      </c>
      <c r="D12" s="17">
        <v>4304</v>
      </c>
      <c r="E12" s="17">
        <v>2839</v>
      </c>
      <c r="F12" s="17">
        <v>8872</v>
      </c>
    </row>
    <row r="13" spans="1:6">
      <c r="A13" s="74" t="s">
        <v>48</v>
      </c>
    </row>
    <row r="15" spans="1:6">
      <c r="A15" s="75"/>
      <c r="B15" s="75"/>
    </row>
    <row r="16" spans="1:6">
      <c r="B16" s="75"/>
    </row>
    <row r="17" spans="1:2">
      <c r="A17" s="74"/>
      <c r="B17" s="75"/>
    </row>
    <row r="18" spans="1:2">
      <c r="A18" s="75"/>
      <c r="B18" s="75"/>
    </row>
    <row r="19" spans="1:2">
      <c r="A19" s="75"/>
      <c r="B19" s="75"/>
    </row>
  </sheetData>
  <mergeCells count="4">
    <mergeCell ref="B2:C2"/>
    <mergeCell ref="F2:F3"/>
    <mergeCell ref="D2:E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"/>
  <sheetViews>
    <sheetView showGridLines="0" workbookViewId="0">
      <selection activeCell="D16" sqref="D16"/>
    </sheetView>
  </sheetViews>
  <sheetFormatPr defaultRowHeight="10.8"/>
  <cols>
    <col min="1" max="1" width="28.5703125" style="65" customWidth="1"/>
    <col min="2" max="5" width="16.7109375" style="65" customWidth="1"/>
    <col min="6" max="16384" width="9.140625" style="65"/>
  </cols>
  <sheetData>
    <row r="1" spans="1:9" s="16" customFormat="1" ht="25.2" customHeight="1">
      <c r="A1" s="15" t="s">
        <v>192</v>
      </c>
    </row>
    <row r="2" spans="1:9">
      <c r="A2" s="133" t="s">
        <v>147</v>
      </c>
      <c r="B2" s="131" t="s">
        <v>193</v>
      </c>
      <c r="C2" s="131" t="s">
        <v>194</v>
      </c>
      <c r="D2" s="131" t="s">
        <v>195</v>
      </c>
      <c r="E2" s="133" t="s">
        <v>114</v>
      </c>
      <c r="F2" s="130" t="s">
        <v>177</v>
      </c>
      <c r="G2" s="130"/>
      <c r="H2" s="80" t="s">
        <v>145</v>
      </c>
      <c r="I2" s="80"/>
    </row>
    <row r="3" spans="1:9">
      <c r="A3" s="134"/>
      <c r="B3" s="132"/>
      <c r="C3" s="132"/>
      <c r="D3" s="132"/>
      <c r="E3" s="134"/>
      <c r="F3" s="81" t="s">
        <v>178</v>
      </c>
      <c r="G3" s="81" t="s">
        <v>179</v>
      </c>
      <c r="H3" s="81" t="s">
        <v>178</v>
      </c>
      <c r="I3" s="81" t="s">
        <v>179</v>
      </c>
    </row>
    <row r="4" spans="1:9">
      <c r="A4" s="84" t="s">
        <v>51</v>
      </c>
      <c r="B4" s="83">
        <v>25</v>
      </c>
      <c r="C4" s="83">
        <v>367</v>
      </c>
      <c r="D4" s="83">
        <v>33</v>
      </c>
      <c r="E4" s="83">
        <v>425</v>
      </c>
      <c r="F4" s="77">
        <v>248</v>
      </c>
      <c r="G4" s="78">
        <f t="shared" ref="G4:G12" si="0">F4/E4*100</f>
        <v>58.352941176470587</v>
      </c>
      <c r="H4" s="77">
        <v>109</v>
      </c>
      <c r="I4" s="78">
        <f t="shared" ref="I4:I12" si="1">H4/E4*100</f>
        <v>25.647058823529413</v>
      </c>
    </row>
    <row r="5" spans="1:9">
      <c r="A5" s="82" t="s">
        <v>52</v>
      </c>
      <c r="B5" s="17">
        <v>10</v>
      </c>
      <c r="C5" s="17">
        <v>56</v>
      </c>
      <c r="D5" s="17">
        <v>15</v>
      </c>
      <c r="E5" s="17">
        <v>81</v>
      </c>
      <c r="F5" s="77">
        <v>46</v>
      </c>
      <c r="G5" s="78">
        <f t="shared" si="0"/>
        <v>56.79012345679012</v>
      </c>
      <c r="H5" s="77">
        <v>22</v>
      </c>
      <c r="I5" s="78">
        <f t="shared" si="1"/>
        <v>27.160493827160494</v>
      </c>
    </row>
    <row r="6" spans="1:9">
      <c r="A6" s="82" t="s">
        <v>53</v>
      </c>
      <c r="B6" s="17">
        <v>5</v>
      </c>
      <c r="C6" s="17">
        <v>130</v>
      </c>
      <c r="D6" s="17"/>
      <c r="E6" s="17">
        <v>135</v>
      </c>
      <c r="F6" s="77">
        <v>60</v>
      </c>
      <c r="G6" s="78">
        <f t="shared" si="0"/>
        <v>44.444444444444443</v>
      </c>
      <c r="H6" s="77">
        <v>16</v>
      </c>
      <c r="I6" s="78">
        <f t="shared" si="1"/>
        <v>11.851851851851853</v>
      </c>
    </row>
    <row r="7" spans="1:9">
      <c r="A7" s="82" t="s">
        <v>54</v>
      </c>
      <c r="B7" s="17">
        <v>143</v>
      </c>
      <c r="C7" s="17">
        <v>388</v>
      </c>
      <c r="D7" s="17">
        <v>101</v>
      </c>
      <c r="E7" s="17">
        <v>632</v>
      </c>
      <c r="F7" s="77">
        <v>277</v>
      </c>
      <c r="G7" s="78">
        <f t="shared" si="0"/>
        <v>43.829113924050631</v>
      </c>
      <c r="H7" s="77">
        <v>185</v>
      </c>
      <c r="I7" s="78">
        <f t="shared" si="1"/>
        <v>29.27215189873418</v>
      </c>
    </row>
    <row r="8" spans="1:9">
      <c r="A8" s="82" t="s">
        <v>55</v>
      </c>
      <c r="B8" s="17">
        <v>57</v>
      </c>
      <c r="C8" s="17">
        <v>154</v>
      </c>
      <c r="D8" s="17"/>
      <c r="E8" s="17">
        <v>211</v>
      </c>
      <c r="F8" s="77">
        <v>101</v>
      </c>
      <c r="G8" s="78">
        <f t="shared" si="0"/>
        <v>47.867298578199055</v>
      </c>
      <c r="H8" s="77">
        <v>51</v>
      </c>
      <c r="I8" s="78">
        <f t="shared" si="1"/>
        <v>24.170616113744074</v>
      </c>
    </row>
    <row r="9" spans="1:9">
      <c r="A9" s="82" t="s">
        <v>56</v>
      </c>
      <c r="B9" s="17">
        <v>208</v>
      </c>
      <c r="C9" s="17">
        <v>1136</v>
      </c>
      <c r="D9" s="17">
        <v>465</v>
      </c>
      <c r="E9" s="17">
        <v>1809</v>
      </c>
      <c r="F9" s="77">
        <v>862</v>
      </c>
      <c r="G9" s="78">
        <f t="shared" si="0"/>
        <v>47.650635710337205</v>
      </c>
      <c r="H9" s="77">
        <v>399</v>
      </c>
      <c r="I9" s="78">
        <f t="shared" si="1"/>
        <v>22.056384742951906</v>
      </c>
    </row>
    <row r="10" spans="1:9">
      <c r="A10" s="82" t="s">
        <v>57</v>
      </c>
      <c r="B10" s="17"/>
      <c r="C10" s="17">
        <v>58</v>
      </c>
      <c r="D10" s="17"/>
      <c r="E10" s="17">
        <v>58</v>
      </c>
      <c r="F10" s="77">
        <v>28</v>
      </c>
      <c r="G10" s="78">
        <f t="shared" si="0"/>
        <v>48.275862068965516</v>
      </c>
      <c r="H10" s="77">
        <v>10</v>
      </c>
      <c r="I10" s="78">
        <f t="shared" si="1"/>
        <v>17.241379310344829</v>
      </c>
    </row>
    <row r="11" spans="1:9">
      <c r="A11" s="82" t="s">
        <v>58</v>
      </c>
      <c r="B11" s="17">
        <v>27</v>
      </c>
      <c r="C11" s="17">
        <v>150</v>
      </c>
      <c r="D11" s="17">
        <v>15</v>
      </c>
      <c r="E11" s="17">
        <v>192</v>
      </c>
      <c r="F11" s="77">
        <v>105</v>
      </c>
      <c r="G11" s="78">
        <f t="shared" si="0"/>
        <v>54.6875</v>
      </c>
      <c r="H11" s="77">
        <v>44</v>
      </c>
      <c r="I11" s="78">
        <f t="shared" si="1"/>
        <v>22.916666666666664</v>
      </c>
    </row>
    <row r="12" spans="1:9">
      <c r="A12" s="82" t="s">
        <v>9</v>
      </c>
      <c r="B12" s="17">
        <v>475</v>
      </c>
      <c r="C12" s="17">
        <v>2439</v>
      </c>
      <c r="D12" s="17">
        <v>629</v>
      </c>
      <c r="E12" s="17">
        <v>3543</v>
      </c>
      <c r="F12" s="77">
        <v>1727</v>
      </c>
      <c r="G12" s="78">
        <f t="shared" si="0"/>
        <v>48.74400225797347</v>
      </c>
      <c r="H12" s="77">
        <v>836</v>
      </c>
      <c r="I12" s="78">
        <f t="shared" si="1"/>
        <v>23.5958227490827</v>
      </c>
    </row>
  </sheetData>
  <mergeCells count="6">
    <mergeCell ref="A2:A3"/>
    <mergeCell ref="F2:G2"/>
    <mergeCell ref="E2:E3"/>
    <mergeCell ref="D2:D3"/>
    <mergeCell ref="C2:C3"/>
    <mergeCell ref="B2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"/>
  <sheetViews>
    <sheetView showGridLines="0" workbookViewId="0"/>
  </sheetViews>
  <sheetFormatPr defaultRowHeight="10.8"/>
  <cols>
    <col min="1" max="1" width="55.28515625" style="65" customWidth="1"/>
    <col min="2" max="8" width="12" style="65" customWidth="1"/>
    <col min="9" max="16384" width="9.140625" style="65"/>
  </cols>
  <sheetData>
    <row r="1" spans="1:8" s="16" customFormat="1" ht="25.2" customHeight="1">
      <c r="A1" s="15" t="s">
        <v>196</v>
      </c>
    </row>
    <row r="3" spans="1:8">
      <c r="A3" s="137" t="s">
        <v>181</v>
      </c>
      <c r="B3" s="128" t="s">
        <v>193</v>
      </c>
      <c r="C3" s="129"/>
      <c r="D3" s="128" t="s">
        <v>194</v>
      </c>
      <c r="E3" s="129"/>
      <c r="F3" s="128" t="s">
        <v>195</v>
      </c>
      <c r="G3" s="129"/>
      <c r="H3" s="135" t="s">
        <v>47</v>
      </c>
    </row>
    <row r="4" spans="1:8">
      <c r="A4" s="138"/>
      <c r="B4" s="17" t="s">
        <v>138</v>
      </c>
      <c r="C4" s="17" t="s">
        <v>139</v>
      </c>
      <c r="D4" s="17" t="s">
        <v>138</v>
      </c>
      <c r="E4" s="17" t="s">
        <v>139</v>
      </c>
      <c r="F4" s="17" t="s">
        <v>138</v>
      </c>
      <c r="G4" s="17" t="s">
        <v>139</v>
      </c>
      <c r="H4" s="136"/>
    </row>
    <row r="5" spans="1:8">
      <c r="A5" s="68" t="s">
        <v>182</v>
      </c>
      <c r="B5" s="17">
        <v>7</v>
      </c>
      <c r="C5" s="17">
        <v>8</v>
      </c>
      <c r="D5" s="17">
        <v>260</v>
      </c>
      <c r="E5" s="17">
        <v>216</v>
      </c>
      <c r="F5" s="17">
        <v>8</v>
      </c>
      <c r="G5" s="17">
        <v>19</v>
      </c>
      <c r="H5" s="17">
        <v>518</v>
      </c>
    </row>
    <row r="6" spans="1:8">
      <c r="A6" s="68" t="s">
        <v>183</v>
      </c>
      <c r="B6" s="17"/>
      <c r="C6" s="17">
        <v>17</v>
      </c>
      <c r="D6" s="17">
        <v>118</v>
      </c>
      <c r="E6" s="17">
        <v>190</v>
      </c>
      <c r="F6" s="17">
        <v>71</v>
      </c>
      <c r="G6" s="17">
        <v>93</v>
      </c>
      <c r="H6" s="17">
        <v>489</v>
      </c>
    </row>
    <row r="7" spans="1:8">
      <c r="A7" s="68" t="s">
        <v>184</v>
      </c>
      <c r="B7" s="17"/>
      <c r="C7" s="17"/>
      <c r="D7" s="17">
        <v>100</v>
      </c>
      <c r="E7" s="17">
        <v>60</v>
      </c>
      <c r="F7" s="17">
        <v>52</v>
      </c>
      <c r="G7" s="17">
        <v>14</v>
      </c>
      <c r="H7" s="17">
        <v>226</v>
      </c>
    </row>
    <row r="8" spans="1:8">
      <c r="A8" s="68" t="s">
        <v>185</v>
      </c>
      <c r="B8" s="17">
        <v>26</v>
      </c>
      <c r="C8" s="17">
        <v>165</v>
      </c>
      <c r="D8" s="17">
        <v>20</v>
      </c>
      <c r="E8" s="17">
        <v>452</v>
      </c>
      <c r="F8" s="17">
        <v>8</v>
      </c>
      <c r="G8" s="17">
        <v>81</v>
      </c>
      <c r="H8" s="17">
        <v>752</v>
      </c>
    </row>
    <row r="9" spans="1:8">
      <c r="A9" s="68" t="s">
        <v>180</v>
      </c>
      <c r="B9" s="17">
        <v>12</v>
      </c>
      <c r="C9" s="17">
        <v>2</v>
      </c>
      <c r="D9" s="17">
        <v>84</v>
      </c>
      <c r="E9" s="17">
        <v>15</v>
      </c>
      <c r="F9" s="17">
        <v>7</v>
      </c>
      <c r="G9" s="17">
        <v>3</v>
      </c>
      <c r="H9" s="17">
        <v>123</v>
      </c>
    </row>
    <row r="10" spans="1:8">
      <c r="A10" s="68" t="s">
        <v>186</v>
      </c>
      <c r="B10" s="17">
        <v>112</v>
      </c>
      <c r="C10" s="17">
        <v>97</v>
      </c>
      <c r="D10" s="17">
        <v>376</v>
      </c>
      <c r="E10" s="17">
        <v>182</v>
      </c>
      <c r="F10" s="17">
        <v>195</v>
      </c>
      <c r="G10" s="17">
        <v>60</v>
      </c>
      <c r="H10" s="17">
        <v>1022</v>
      </c>
    </row>
    <row r="11" spans="1:8">
      <c r="A11" s="68" t="s">
        <v>188</v>
      </c>
      <c r="B11" s="17">
        <v>18</v>
      </c>
      <c r="C11" s="17">
        <v>11</v>
      </c>
      <c r="D11" s="17">
        <v>242</v>
      </c>
      <c r="E11" s="17">
        <v>124</v>
      </c>
      <c r="F11" s="17">
        <v>11</v>
      </c>
      <c r="G11" s="17">
        <v>7</v>
      </c>
      <c r="H11" s="17">
        <v>413</v>
      </c>
    </row>
    <row r="12" spans="1:8">
      <c r="A12" s="68" t="s">
        <v>11</v>
      </c>
      <c r="B12" s="17">
        <v>175</v>
      </c>
      <c r="C12" s="17">
        <v>300</v>
      </c>
      <c r="D12" s="17">
        <v>1200</v>
      </c>
      <c r="E12" s="17">
        <v>1239</v>
      </c>
      <c r="F12" s="17">
        <v>352</v>
      </c>
      <c r="G12" s="17">
        <v>277</v>
      </c>
      <c r="H12" s="17">
        <v>3543</v>
      </c>
    </row>
    <row r="13" spans="1:8">
      <c r="A13" s="74" t="s">
        <v>48</v>
      </c>
    </row>
  </sheetData>
  <mergeCells count="5">
    <mergeCell ref="H3:H4"/>
    <mergeCell ref="A3:A4"/>
    <mergeCell ref="B3:C3"/>
    <mergeCell ref="D3:E3"/>
    <mergeCell ref="F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"/>
  <sheetViews>
    <sheetView showGridLines="0" workbookViewId="0">
      <selection activeCell="A5" sqref="A5"/>
    </sheetView>
  </sheetViews>
  <sheetFormatPr defaultRowHeight="10.8"/>
  <cols>
    <col min="1" max="1" width="27" style="65" customWidth="1"/>
    <col min="2" max="2" width="19" style="65" customWidth="1"/>
    <col min="3" max="4" width="21.140625" style="65" customWidth="1"/>
    <col min="5" max="5" width="21.85546875" style="65" customWidth="1"/>
    <col min="6" max="16384" width="9.140625" style="65"/>
  </cols>
  <sheetData>
    <row r="1" spans="1:6" s="16" customFormat="1" ht="25.2" customHeight="1">
      <c r="A1" s="15" t="s">
        <v>203</v>
      </c>
    </row>
    <row r="2" spans="1:6">
      <c r="A2" s="139"/>
      <c r="B2" s="141" t="s">
        <v>47</v>
      </c>
      <c r="C2" s="140" t="s">
        <v>177</v>
      </c>
      <c r="D2" s="130"/>
      <c r="E2" s="142" t="s">
        <v>145</v>
      </c>
      <c r="F2" s="140"/>
    </row>
    <row r="3" spans="1:6">
      <c r="A3" s="139"/>
      <c r="B3" s="141"/>
      <c r="C3" s="85" t="s">
        <v>178</v>
      </c>
      <c r="D3" s="81" t="s">
        <v>179</v>
      </c>
      <c r="E3" s="81" t="s">
        <v>178</v>
      </c>
      <c r="F3" s="81" t="s">
        <v>179</v>
      </c>
    </row>
    <row r="4" spans="1:6">
      <c r="A4" s="86" t="s">
        <v>51</v>
      </c>
      <c r="B4" s="79">
        <v>91</v>
      </c>
      <c r="C4" s="73">
        <v>78</v>
      </c>
      <c r="D4" s="78">
        <f t="shared" ref="D4:D12" si="0">C4/B4*100</f>
        <v>85.714285714285708</v>
      </c>
      <c r="E4" s="17">
        <v>32</v>
      </c>
      <c r="F4" s="78">
        <f t="shared" ref="F4:F12" si="1">E4/B4*100</f>
        <v>35.164835164835168</v>
      </c>
    </row>
    <row r="5" spans="1:6">
      <c r="A5" s="86" t="s">
        <v>52</v>
      </c>
      <c r="B5" s="79">
        <v>116</v>
      </c>
      <c r="C5" s="73">
        <v>101</v>
      </c>
      <c r="D5" s="78">
        <f t="shared" si="0"/>
        <v>87.068965517241381</v>
      </c>
      <c r="E5" s="17">
        <v>28</v>
      </c>
      <c r="F5" s="78">
        <f t="shared" si="1"/>
        <v>24.137931034482758</v>
      </c>
    </row>
    <row r="6" spans="1:6">
      <c r="A6" s="86" t="s">
        <v>53</v>
      </c>
      <c r="B6" s="79">
        <v>50</v>
      </c>
      <c r="C6" s="73">
        <v>46</v>
      </c>
      <c r="D6" s="78">
        <f t="shared" si="0"/>
        <v>92</v>
      </c>
      <c r="E6" s="17">
        <v>14</v>
      </c>
      <c r="F6" s="78">
        <f t="shared" si="1"/>
        <v>28.000000000000004</v>
      </c>
    </row>
    <row r="7" spans="1:6">
      <c r="A7" s="86" t="s">
        <v>54</v>
      </c>
      <c r="B7" s="79">
        <v>151</v>
      </c>
      <c r="C7" s="73">
        <v>134</v>
      </c>
      <c r="D7" s="78">
        <f t="shared" si="0"/>
        <v>88.741721854304629</v>
      </c>
      <c r="E7" s="17">
        <v>33</v>
      </c>
      <c r="F7" s="78">
        <f t="shared" si="1"/>
        <v>21.85430463576159</v>
      </c>
    </row>
    <row r="8" spans="1:6">
      <c r="A8" s="86" t="s">
        <v>55</v>
      </c>
      <c r="B8" s="79">
        <v>62</v>
      </c>
      <c r="C8" s="73">
        <v>54</v>
      </c>
      <c r="D8" s="78">
        <f t="shared" si="0"/>
        <v>87.096774193548384</v>
      </c>
      <c r="E8" s="17">
        <v>22</v>
      </c>
      <c r="F8" s="78">
        <f t="shared" si="1"/>
        <v>35.483870967741936</v>
      </c>
    </row>
    <row r="9" spans="1:6">
      <c r="A9" s="86" t="s">
        <v>56</v>
      </c>
      <c r="B9" s="79">
        <v>1048</v>
      </c>
      <c r="C9" s="73">
        <v>868</v>
      </c>
      <c r="D9" s="78">
        <f t="shared" si="0"/>
        <v>82.824427480916029</v>
      </c>
      <c r="E9" s="17">
        <v>312</v>
      </c>
      <c r="F9" s="78">
        <f t="shared" si="1"/>
        <v>29.770992366412212</v>
      </c>
    </row>
    <row r="10" spans="1:6">
      <c r="A10" s="86" t="s">
        <v>57</v>
      </c>
      <c r="B10" s="79">
        <v>22</v>
      </c>
      <c r="C10" s="73">
        <v>19</v>
      </c>
      <c r="D10" s="78">
        <f t="shared" si="0"/>
        <v>86.36363636363636</v>
      </c>
      <c r="E10" s="17">
        <v>4</v>
      </c>
      <c r="F10" s="78">
        <f t="shared" si="1"/>
        <v>18.181818181818183</v>
      </c>
    </row>
    <row r="11" spans="1:6">
      <c r="A11" s="86" t="s">
        <v>58</v>
      </c>
      <c r="B11" s="79">
        <v>48</v>
      </c>
      <c r="C11" s="73">
        <v>34</v>
      </c>
      <c r="D11" s="78">
        <f t="shared" si="0"/>
        <v>70.833333333333343</v>
      </c>
      <c r="E11" s="17">
        <v>7</v>
      </c>
      <c r="F11" s="78">
        <f t="shared" si="1"/>
        <v>14.583333333333334</v>
      </c>
    </row>
    <row r="12" spans="1:6">
      <c r="A12" s="86" t="s">
        <v>9</v>
      </c>
      <c r="B12" s="79">
        <v>1588</v>
      </c>
      <c r="C12" s="73">
        <v>1334</v>
      </c>
      <c r="D12" s="78">
        <f t="shared" si="0"/>
        <v>84.005037783375315</v>
      </c>
      <c r="E12" s="17">
        <v>452</v>
      </c>
      <c r="F12" s="78">
        <f t="shared" si="1"/>
        <v>28.463476070528966</v>
      </c>
    </row>
    <row r="13" spans="1:6">
      <c r="A13" s="74" t="s">
        <v>48</v>
      </c>
    </row>
  </sheetData>
  <mergeCells count="4">
    <mergeCell ref="A2:A3"/>
    <mergeCell ref="C2:D2"/>
    <mergeCell ref="B2:B3"/>
    <mergeCell ref="E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3"/>
  <sheetViews>
    <sheetView showGridLines="0" workbookViewId="0"/>
  </sheetViews>
  <sheetFormatPr defaultRowHeight="10.8"/>
  <cols>
    <col min="1" max="1" width="29.140625" style="65" customWidth="1"/>
    <col min="2" max="2" width="32.28515625" style="65" customWidth="1"/>
    <col min="3" max="4" width="21.140625" style="65" customWidth="1"/>
    <col min="5" max="5" width="21.85546875" style="65" customWidth="1"/>
    <col min="6" max="16384" width="9.140625" style="65"/>
  </cols>
  <sheetData>
    <row r="1" spans="1:3" s="16" customFormat="1" ht="25.2" customHeight="1">
      <c r="A1" s="15" t="s">
        <v>208</v>
      </c>
    </row>
    <row r="10" spans="1:3">
      <c r="A10" s="17" t="s">
        <v>202</v>
      </c>
      <c r="B10" s="17" t="s">
        <v>201</v>
      </c>
      <c r="C10" s="17" t="s">
        <v>17</v>
      </c>
    </row>
    <row r="11" spans="1:3">
      <c r="A11" s="17" t="s">
        <v>197</v>
      </c>
      <c r="B11" s="38">
        <v>43.75</v>
      </c>
      <c r="C11" s="38">
        <v>77.876106194690266</v>
      </c>
    </row>
    <row r="12" spans="1:3">
      <c r="A12" s="17" t="s">
        <v>198</v>
      </c>
      <c r="B12" s="38">
        <v>6.602112676056338</v>
      </c>
      <c r="C12" s="38">
        <v>4.8672566371681416</v>
      </c>
    </row>
    <row r="13" spans="1:3">
      <c r="A13" s="17" t="s">
        <v>199</v>
      </c>
      <c r="B13" s="38">
        <v>46.12676056338028</v>
      </c>
      <c r="C13" s="38">
        <v>16.371681415929203</v>
      </c>
    </row>
    <row r="14" spans="1:3">
      <c r="A14" s="17" t="s">
        <v>200</v>
      </c>
      <c r="B14" s="38">
        <v>3.5211267605633805</v>
      </c>
      <c r="C14" s="38">
        <v>0.88495575221238942</v>
      </c>
    </row>
    <row r="23" spans="1:1">
      <c r="A23" s="74" t="s">
        <v>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showGridLines="0" workbookViewId="0"/>
  </sheetViews>
  <sheetFormatPr defaultRowHeight="10.8"/>
  <cols>
    <col min="1" max="1" width="22.7109375" customWidth="1"/>
    <col min="2" max="2" width="32.140625" customWidth="1"/>
    <col min="3" max="8" width="16.28515625" customWidth="1"/>
    <col min="9" max="9" width="10.5703125" bestFit="1" customWidth="1"/>
  </cols>
  <sheetData>
    <row r="1" spans="1:9" s="16" customFormat="1" ht="29.4" customHeight="1">
      <c r="A1" s="20" t="s">
        <v>131</v>
      </c>
      <c r="B1" s="21"/>
      <c r="C1" s="22"/>
      <c r="D1" s="22"/>
      <c r="E1" s="22"/>
      <c r="F1" s="21"/>
      <c r="G1" s="22"/>
      <c r="H1" s="22"/>
      <c r="I1" s="21"/>
    </row>
    <row r="2" spans="1:9" ht="24" customHeight="1">
      <c r="A2" s="48" t="s">
        <v>14</v>
      </c>
      <c r="B2" s="48" t="s">
        <v>15</v>
      </c>
      <c r="C2" s="49" t="s">
        <v>16</v>
      </c>
      <c r="D2" s="49" t="s">
        <v>28</v>
      </c>
      <c r="E2" s="49" t="s">
        <v>27</v>
      </c>
      <c r="F2" s="49" t="s">
        <v>10</v>
      </c>
      <c r="G2" s="49" t="s">
        <v>17</v>
      </c>
      <c r="H2" s="49" t="s">
        <v>34</v>
      </c>
      <c r="I2" s="49" t="s">
        <v>35</v>
      </c>
    </row>
    <row r="3" spans="1:9" ht="26.4" customHeight="1">
      <c r="A3" s="96" t="s">
        <v>29</v>
      </c>
      <c r="B3" s="48" t="s">
        <v>18</v>
      </c>
      <c r="C3" s="49">
        <v>25</v>
      </c>
      <c r="D3" s="49">
        <v>415</v>
      </c>
      <c r="E3" s="49">
        <v>199</v>
      </c>
      <c r="F3" s="49">
        <v>216</v>
      </c>
      <c r="G3" s="49">
        <v>53</v>
      </c>
      <c r="H3" s="50">
        <v>47.951807228915698</v>
      </c>
      <c r="I3" s="50">
        <v>12.771084337349398</v>
      </c>
    </row>
    <row r="4" spans="1:9">
      <c r="A4" s="97"/>
      <c r="B4" s="48" t="s">
        <v>19</v>
      </c>
      <c r="C4" s="49">
        <v>55</v>
      </c>
      <c r="D4" s="49">
        <v>956</v>
      </c>
      <c r="E4" s="49">
        <v>410</v>
      </c>
      <c r="F4" s="49">
        <v>546</v>
      </c>
      <c r="G4" s="49">
        <v>123</v>
      </c>
      <c r="H4" s="50">
        <v>42.887029288702898</v>
      </c>
      <c r="I4" s="50">
        <v>12.866108786610878</v>
      </c>
    </row>
    <row r="5" spans="1:9" ht="20.399999999999999" customHeight="1">
      <c r="A5" s="98" t="s">
        <v>20</v>
      </c>
      <c r="B5" s="99"/>
      <c r="C5" s="52">
        <f>SUM(C3:C4)</f>
        <v>80</v>
      </c>
      <c r="D5" s="52">
        <f>SUM(D3:D4)</f>
        <v>1371</v>
      </c>
      <c r="E5" s="52">
        <f>SUM(E3:E4)</f>
        <v>609</v>
      </c>
      <c r="F5" s="52">
        <f>SUM(F3:F4)</f>
        <v>762</v>
      </c>
      <c r="G5" s="52">
        <f>SUM(G3:G4)</f>
        <v>176</v>
      </c>
      <c r="H5" s="53">
        <v>44.4</v>
      </c>
      <c r="I5" s="53">
        <v>12.837345003646973</v>
      </c>
    </row>
    <row r="6" spans="1:9">
      <c r="A6" s="96" t="s">
        <v>30</v>
      </c>
      <c r="B6" s="48" t="s">
        <v>21</v>
      </c>
      <c r="C6" s="49">
        <v>56</v>
      </c>
      <c r="D6" s="49">
        <v>844</v>
      </c>
      <c r="E6" s="49">
        <v>314</v>
      </c>
      <c r="F6" s="49">
        <v>530</v>
      </c>
      <c r="G6" s="49">
        <v>139</v>
      </c>
      <c r="H6" s="50">
        <v>37.2037914691943</v>
      </c>
      <c r="I6" s="50">
        <v>16.469194312796208</v>
      </c>
    </row>
    <row r="7" spans="1:9">
      <c r="A7" s="100"/>
      <c r="B7" s="48" t="s">
        <v>22</v>
      </c>
      <c r="C7" s="49">
        <v>609</v>
      </c>
      <c r="D7" s="49">
        <v>10904</v>
      </c>
      <c r="E7" s="49">
        <v>4276</v>
      </c>
      <c r="F7" s="49">
        <v>6628</v>
      </c>
      <c r="G7" s="49">
        <v>1642</v>
      </c>
      <c r="H7" s="50">
        <v>39.214966984592799</v>
      </c>
      <c r="I7" s="50">
        <v>15.058694057226706</v>
      </c>
    </row>
    <row r="8" spans="1:9">
      <c r="A8" s="97"/>
      <c r="B8" s="48" t="s">
        <v>23</v>
      </c>
      <c r="C8" s="49">
        <v>102</v>
      </c>
      <c r="D8" s="49">
        <v>1823</v>
      </c>
      <c r="E8" s="49">
        <v>652</v>
      </c>
      <c r="F8" s="49">
        <v>1171</v>
      </c>
      <c r="G8" s="49">
        <v>344</v>
      </c>
      <c r="H8" s="50">
        <v>35.765222161272597</v>
      </c>
      <c r="I8" s="50">
        <v>18.869994514536479</v>
      </c>
    </row>
    <row r="9" spans="1:9" ht="22.8" customHeight="1">
      <c r="A9" s="98" t="s">
        <v>24</v>
      </c>
      <c r="B9" s="99"/>
      <c r="C9" s="52">
        <f>SUM(C6:C8)</f>
        <v>767</v>
      </c>
      <c r="D9" s="52">
        <f>SUM(D6:D8)</f>
        <v>13571</v>
      </c>
      <c r="E9" s="52">
        <f>SUM(E6:E8)</f>
        <v>5242</v>
      </c>
      <c r="F9" s="52">
        <f>SUM(F6:F8)</f>
        <v>8329</v>
      </c>
      <c r="G9" s="52">
        <f>SUM(G6:G8)</f>
        <v>2125</v>
      </c>
      <c r="H9" s="53">
        <v>38.6</v>
      </c>
      <c r="I9" s="53">
        <v>15.658389212290915</v>
      </c>
    </row>
    <row r="10" spans="1:9" ht="29.4" customHeight="1">
      <c r="A10" s="101" t="s">
        <v>31</v>
      </c>
      <c r="B10" s="102"/>
      <c r="C10" s="52">
        <f>SUM(C9,C5)</f>
        <v>847</v>
      </c>
      <c r="D10" s="52">
        <f t="shared" ref="D10:G10" si="0">SUM(D9,D5)</f>
        <v>14942</v>
      </c>
      <c r="E10" s="52">
        <f t="shared" si="0"/>
        <v>5851</v>
      </c>
      <c r="F10" s="52">
        <f t="shared" si="0"/>
        <v>9091</v>
      </c>
      <c r="G10" s="52">
        <f t="shared" si="0"/>
        <v>2301</v>
      </c>
      <c r="H10" s="53">
        <v>39.158077901218</v>
      </c>
      <c r="I10" s="53">
        <v>15.399544906973631</v>
      </c>
    </row>
    <row r="11" spans="1:9">
      <c r="A11" s="91" t="s">
        <v>32</v>
      </c>
      <c r="B11" s="48" t="s">
        <v>25</v>
      </c>
      <c r="C11" s="51" t="s">
        <v>1</v>
      </c>
      <c r="D11" s="49">
        <v>1179</v>
      </c>
      <c r="E11" s="49">
        <v>425</v>
      </c>
      <c r="F11" s="49">
        <v>754</v>
      </c>
      <c r="G11" s="49">
        <v>129</v>
      </c>
      <c r="H11" s="50">
        <v>36.047497879558897</v>
      </c>
      <c r="I11" s="50">
        <v>10.94147582697201</v>
      </c>
    </row>
    <row r="12" spans="1:9">
      <c r="A12" s="92"/>
      <c r="B12" s="48" t="s">
        <v>26</v>
      </c>
      <c r="C12" s="49">
        <v>1035</v>
      </c>
      <c r="D12" s="49">
        <v>6598</v>
      </c>
      <c r="E12" s="49">
        <v>2352</v>
      </c>
      <c r="F12" s="49">
        <v>4246</v>
      </c>
      <c r="G12" s="49">
        <v>1248</v>
      </c>
      <c r="H12" s="50">
        <v>35.6471658078205</v>
      </c>
      <c r="I12" s="50">
        <v>18.914822673537437</v>
      </c>
    </row>
    <row r="13" spans="1:9" ht="24" customHeight="1">
      <c r="A13" s="93" t="s">
        <v>33</v>
      </c>
      <c r="B13" s="94"/>
      <c r="C13" s="54">
        <f t="shared" ref="C13:F13" si="1">SUM(C11:C12)</f>
        <v>1035</v>
      </c>
      <c r="D13" s="54">
        <f t="shared" si="1"/>
        <v>7777</v>
      </c>
      <c r="E13" s="54">
        <f t="shared" si="1"/>
        <v>2777</v>
      </c>
      <c r="F13" s="54">
        <f t="shared" si="1"/>
        <v>5000</v>
      </c>
      <c r="G13" s="54">
        <f>SUM(G11:G12)</f>
        <v>1377</v>
      </c>
      <c r="H13" s="55">
        <f>E13/D13*100</f>
        <v>35.707856499935708</v>
      </c>
      <c r="I13" s="55">
        <f>G13/D13*100</f>
        <v>17.706056319917707</v>
      </c>
    </row>
    <row r="14" spans="1:9" ht="24" customHeight="1">
      <c r="A14" s="56" t="s">
        <v>65</v>
      </c>
      <c r="B14" s="56"/>
      <c r="C14" s="57">
        <f>SUM(C10,C13)</f>
        <v>1882</v>
      </c>
      <c r="D14" s="57">
        <f t="shared" ref="D14:I14" si="2">SUM(D10,D13)</f>
        <v>22719</v>
      </c>
      <c r="E14" s="57">
        <f t="shared" si="2"/>
        <v>8628</v>
      </c>
      <c r="F14" s="57">
        <f t="shared" si="2"/>
        <v>14091</v>
      </c>
      <c r="G14" s="57">
        <f t="shared" si="2"/>
        <v>3678</v>
      </c>
      <c r="H14" s="57">
        <f t="shared" si="2"/>
        <v>74.865934401153709</v>
      </c>
      <c r="I14" s="57">
        <f t="shared" si="2"/>
        <v>33.105601226891338</v>
      </c>
    </row>
    <row r="15" spans="1:9" ht="14.4" customHeight="1">
      <c r="A15" t="s">
        <v>48</v>
      </c>
    </row>
    <row r="16" spans="1:9">
      <c r="D16" s="14"/>
    </row>
    <row r="46" spans="1:2">
      <c r="A46" s="95"/>
      <c r="B46" s="95"/>
    </row>
  </sheetData>
  <mergeCells count="8">
    <mergeCell ref="A11:A12"/>
    <mergeCell ref="A13:B13"/>
    <mergeCell ref="A46:B46"/>
    <mergeCell ref="A3:A4"/>
    <mergeCell ref="A5:B5"/>
    <mergeCell ref="A6:A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2"/>
  <sheetViews>
    <sheetView showGridLines="0" workbookViewId="0">
      <selection activeCell="A2" sqref="A2:A3"/>
    </sheetView>
  </sheetViews>
  <sheetFormatPr defaultRowHeight="10.8"/>
  <cols>
    <col min="1" max="1" width="36.85546875" style="65" customWidth="1"/>
    <col min="2" max="5" width="16.7109375" style="65" customWidth="1"/>
    <col min="6" max="16384" width="9.140625" style="65"/>
  </cols>
  <sheetData>
    <row r="1" spans="1:6" s="16" customFormat="1" ht="25.2" customHeight="1">
      <c r="A1" s="15" t="s">
        <v>209</v>
      </c>
    </row>
    <row r="2" spans="1:6">
      <c r="A2" s="131"/>
      <c r="B2" s="131" t="s">
        <v>47</v>
      </c>
      <c r="C2" s="142" t="s">
        <v>177</v>
      </c>
      <c r="D2" s="140"/>
      <c r="E2" s="142" t="s">
        <v>145</v>
      </c>
      <c r="F2" s="140"/>
    </row>
    <row r="3" spans="1:6">
      <c r="A3" s="143"/>
      <c r="B3" s="143"/>
      <c r="C3" s="81" t="s">
        <v>178</v>
      </c>
      <c r="D3" s="81" t="s">
        <v>179</v>
      </c>
      <c r="E3" s="81" t="s">
        <v>178</v>
      </c>
      <c r="F3" s="81" t="s">
        <v>179</v>
      </c>
    </row>
    <row r="4" spans="1:6">
      <c r="A4" s="82" t="s">
        <v>51</v>
      </c>
      <c r="B4" s="17">
        <v>680</v>
      </c>
      <c r="C4" s="17">
        <v>366</v>
      </c>
      <c r="D4" s="78">
        <f t="shared" ref="D4:D11" si="0">C4/B4*100</f>
        <v>53.823529411764703</v>
      </c>
      <c r="E4" s="17">
        <v>99</v>
      </c>
      <c r="F4" s="78">
        <f t="shared" ref="F4:F11" si="1">E4/B4*100</f>
        <v>14.558823529411766</v>
      </c>
    </row>
    <row r="5" spans="1:6">
      <c r="A5" s="82" t="s">
        <v>52</v>
      </c>
      <c r="B5" s="17">
        <v>180</v>
      </c>
      <c r="C5" s="17">
        <v>152</v>
      </c>
      <c r="D5" s="78">
        <f t="shared" si="0"/>
        <v>84.444444444444443</v>
      </c>
      <c r="E5" s="17">
        <v>41</v>
      </c>
      <c r="F5" s="78">
        <f t="shared" si="1"/>
        <v>22.777777777777779</v>
      </c>
    </row>
    <row r="6" spans="1:6">
      <c r="A6" s="82" t="s">
        <v>53</v>
      </c>
      <c r="B6" s="17">
        <v>63</v>
      </c>
      <c r="C6" s="17">
        <v>13</v>
      </c>
      <c r="D6" s="78">
        <f t="shared" si="0"/>
        <v>20.634920634920633</v>
      </c>
      <c r="E6" s="17">
        <v>13</v>
      </c>
      <c r="F6" s="78">
        <f t="shared" si="1"/>
        <v>20.634920634920633</v>
      </c>
    </row>
    <row r="7" spans="1:6">
      <c r="A7" s="82" t="s">
        <v>54</v>
      </c>
      <c r="B7" s="17">
        <v>653</v>
      </c>
      <c r="C7" s="17">
        <v>391</v>
      </c>
      <c r="D7" s="78">
        <f t="shared" si="0"/>
        <v>59.87748851454824</v>
      </c>
      <c r="E7" s="17">
        <v>72</v>
      </c>
      <c r="F7" s="78">
        <f t="shared" si="1"/>
        <v>11.026033690658499</v>
      </c>
    </row>
    <row r="8" spans="1:6">
      <c r="A8" s="82" t="s">
        <v>55</v>
      </c>
      <c r="B8" s="17">
        <v>250</v>
      </c>
      <c r="C8" s="17">
        <v>155</v>
      </c>
      <c r="D8" s="78">
        <f t="shared" si="0"/>
        <v>62</v>
      </c>
      <c r="E8" s="17">
        <v>32</v>
      </c>
      <c r="F8" s="78">
        <f t="shared" si="1"/>
        <v>12.8</v>
      </c>
    </row>
    <row r="9" spans="1:6">
      <c r="A9" s="82" t="s">
        <v>56</v>
      </c>
      <c r="B9" s="17">
        <v>4455</v>
      </c>
      <c r="C9" s="17">
        <v>2662</v>
      </c>
      <c r="D9" s="78">
        <f t="shared" si="0"/>
        <v>59.753086419753089</v>
      </c>
      <c r="E9" s="17">
        <v>655</v>
      </c>
      <c r="F9" s="78">
        <f t="shared" si="1"/>
        <v>14.702581369248035</v>
      </c>
    </row>
    <row r="10" spans="1:6">
      <c r="A10" s="82" t="s">
        <v>58</v>
      </c>
      <c r="B10" s="17">
        <v>321</v>
      </c>
      <c r="C10" s="17">
        <v>153</v>
      </c>
      <c r="D10" s="78">
        <f t="shared" si="0"/>
        <v>47.663551401869157</v>
      </c>
      <c r="E10" s="17">
        <v>15</v>
      </c>
      <c r="F10" s="78">
        <f t="shared" si="1"/>
        <v>4.6728971962616823</v>
      </c>
    </row>
    <row r="11" spans="1:6">
      <c r="A11" s="82" t="s">
        <v>9</v>
      </c>
      <c r="B11" s="17">
        <v>6602</v>
      </c>
      <c r="C11" s="17">
        <v>3892</v>
      </c>
      <c r="D11" s="78">
        <f t="shared" si="0"/>
        <v>58.95183277794608</v>
      </c>
      <c r="E11" s="17">
        <v>927</v>
      </c>
      <c r="F11" s="78">
        <f t="shared" si="1"/>
        <v>14.041199636473795</v>
      </c>
    </row>
    <row r="12" spans="1:6">
      <c r="A12" s="46" t="s">
        <v>48</v>
      </c>
    </row>
  </sheetData>
  <mergeCells count="4">
    <mergeCell ref="A2:A3"/>
    <mergeCell ref="B2:B3"/>
    <mergeCell ref="C2:D2"/>
    <mergeCell ref="E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"/>
  <sheetViews>
    <sheetView showGridLines="0" workbookViewId="0">
      <selection activeCell="I15" sqref="I15"/>
    </sheetView>
  </sheetViews>
  <sheetFormatPr defaultRowHeight="10.8"/>
  <cols>
    <col min="1" max="1" width="55.28515625" style="65" customWidth="1"/>
    <col min="2" max="4" width="20.42578125" style="65" customWidth="1"/>
    <col min="5" max="7" width="12.140625" style="65" customWidth="1"/>
    <col min="8" max="16384" width="9.140625" style="65"/>
  </cols>
  <sheetData>
    <row r="1" spans="1:7" s="16" customFormat="1" ht="25.2" customHeight="1">
      <c r="A1" s="15" t="s">
        <v>207</v>
      </c>
    </row>
    <row r="2" spans="1:7" ht="21.6">
      <c r="A2" s="82" t="s">
        <v>181</v>
      </c>
      <c r="B2" s="17" t="s">
        <v>189</v>
      </c>
      <c r="C2" s="17" t="s">
        <v>10</v>
      </c>
      <c r="D2" s="72" t="s">
        <v>114</v>
      </c>
      <c r="E2" s="88" t="s">
        <v>204</v>
      </c>
      <c r="F2" s="88" t="s">
        <v>205</v>
      </c>
      <c r="G2" s="88" t="s">
        <v>206</v>
      </c>
    </row>
    <row r="3" spans="1:7">
      <c r="A3" s="82" t="s">
        <v>182</v>
      </c>
      <c r="B3" s="17">
        <v>40</v>
      </c>
      <c r="C3" s="17">
        <v>173</v>
      </c>
      <c r="D3" s="72">
        <v>213</v>
      </c>
      <c r="E3" s="87">
        <f>B3/B$11*100</f>
        <v>1.0277492291880781</v>
      </c>
      <c r="F3" s="87">
        <f>C3/C$11*100</f>
        <v>6.3837638376383756</v>
      </c>
      <c r="G3" s="87">
        <f>D3/D$11*100</f>
        <v>3.2262950621023934</v>
      </c>
    </row>
    <row r="4" spans="1:7">
      <c r="A4" s="82" t="s">
        <v>183</v>
      </c>
      <c r="B4" s="17">
        <v>53</v>
      </c>
      <c r="C4" s="17">
        <v>136</v>
      </c>
      <c r="D4" s="72">
        <v>189</v>
      </c>
      <c r="E4" s="87">
        <f t="shared" ref="E4:E11" si="0">B4/B$11*100</f>
        <v>1.3617677286742034</v>
      </c>
      <c r="F4" s="87">
        <f t="shared" ref="F4:G11" si="1">C4/C$11*100</f>
        <v>5.0184501845018454</v>
      </c>
      <c r="G4" s="87">
        <f t="shared" si="1"/>
        <v>2.862768857921842</v>
      </c>
    </row>
    <row r="5" spans="1:7">
      <c r="A5" s="82" t="s">
        <v>184</v>
      </c>
      <c r="B5" s="17">
        <v>14</v>
      </c>
      <c r="C5" s="17">
        <v>2</v>
      </c>
      <c r="D5" s="72">
        <v>16</v>
      </c>
      <c r="E5" s="87">
        <f t="shared" si="0"/>
        <v>0.35971223021582738</v>
      </c>
      <c r="F5" s="87">
        <f t="shared" si="1"/>
        <v>7.3800738007380073E-2</v>
      </c>
      <c r="G5" s="87">
        <f t="shared" si="1"/>
        <v>0.24235080278703422</v>
      </c>
    </row>
    <row r="6" spans="1:7">
      <c r="A6" s="82" t="s">
        <v>185</v>
      </c>
      <c r="B6" s="17">
        <v>5</v>
      </c>
      <c r="C6" s="17">
        <v>159</v>
      </c>
      <c r="D6" s="72">
        <v>164</v>
      </c>
      <c r="E6" s="87">
        <f t="shared" si="0"/>
        <v>0.12846865364850976</v>
      </c>
      <c r="F6" s="87">
        <f t="shared" si="1"/>
        <v>5.8671586715867159</v>
      </c>
      <c r="G6" s="87">
        <f t="shared" si="1"/>
        <v>2.4840957285671008</v>
      </c>
    </row>
    <row r="7" spans="1:7">
      <c r="A7" s="82" t="s">
        <v>180</v>
      </c>
      <c r="B7" s="17">
        <v>2893</v>
      </c>
      <c r="C7" s="17">
        <v>579</v>
      </c>
      <c r="D7" s="72">
        <v>3472</v>
      </c>
      <c r="E7" s="87">
        <f t="shared" si="0"/>
        <v>74.331963001027745</v>
      </c>
      <c r="F7" s="87">
        <f t="shared" si="1"/>
        <v>21.365313653136532</v>
      </c>
      <c r="G7" s="87">
        <f t="shared" si="1"/>
        <v>52.590124204786427</v>
      </c>
    </row>
    <row r="8" spans="1:7">
      <c r="A8" s="82" t="s">
        <v>186</v>
      </c>
      <c r="B8" s="17">
        <v>605</v>
      </c>
      <c r="C8" s="17">
        <v>822</v>
      </c>
      <c r="D8" s="72">
        <v>1427</v>
      </c>
      <c r="E8" s="87">
        <f t="shared" si="0"/>
        <v>15.544707091469681</v>
      </c>
      <c r="F8" s="87">
        <f t="shared" si="1"/>
        <v>30.332103321033209</v>
      </c>
      <c r="G8" s="87">
        <f t="shared" si="1"/>
        <v>21.614662223568615</v>
      </c>
    </row>
    <row r="9" spans="1:7">
      <c r="A9" s="82" t="s">
        <v>187</v>
      </c>
      <c r="B9" s="17">
        <v>25</v>
      </c>
      <c r="C9" s="17">
        <v>580</v>
      </c>
      <c r="D9" s="72">
        <v>605</v>
      </c>
      <c r="E9" s="87">
        <f t="shared" si="0"/>
        <v>0.64234326824254884</v>
      </c>
      <c r="F9" s="87">
        <f t="shared" si="1"/>
        <v>21.402214022140221</v>
      </c>
      <c r="G9" s="87">
        <f t="shared" si="1"/>
        <v>9.1638897303847315</v>
      </c>
    </row>
    <row r="10" spans="1:7">
      <c r="A10" s="82" t="s">
        <v>188</v>
      </c>
      <c r="B10" s="17">
        <v>257</v>
      </c>
      <c r="C10" s="17">
        <v>259</v>
      </c>
      <c r="D10" s="72">
        <v>516</v>
      </c>
      <c r="E10" s="87">
        <f t="shared" si="0"/>
        <v>6.603288797533402</v>
      </c>
      <c r="F10" s="87">
        <f t="shared" si="1"/>
        <v>9.5571955719557184</v>
      </c>
      <c r="G10" s="87">
        <f t="shared" si="1"/>
        <v>7.8158133898818534</v>
      </c>
    </row>
    <row r="11" spans="1:7">
      <c r="A11" s="82" t="s">
        <v>11</v>
      </c>
      <c r="B11" s="17">
        <v>3892</v>
      </c>
      <c r="C11" s="17">
        <v>2710</v>
      </c>
      <c r="D11" s="72">
        <v>6602</v>
      </c>
      <c r="E11" s="87">
        <f t="shared" si="0"/>
        <v>100</v>
      </c>
      <c r="F11" s="87">
        <f t="shared" si="1"/>
        <v>100</v>
      </c>
      <c r="G11" s="87">
        <f t="shared" si="1"/>
        <v>100</v>
      </c>
    </row>
    <row r="12" spans="1:7">
      <c r="A12" s="46" t="s">
        <v>48</v>
      </c>
    </row>
    <row r="13" spans="1:7">
      <c r="A13" s="75"/>
      <c r="B13" s="75"/>
    </row>
    <row r="14" spans="1:7">
      <c r="B14" s="75"/>
    </row>
    <row r="15" spans="1:7">
      <c r="A15" s="74"/>
      <c r="B15" s="75"/>
    </row>
    <row r="16" spans="1:7">
      <c r="A16" s="75"/>
      <c r="B16" s="75"/>
    </row>
    <row r="17" spans="1:2">
      <c r="A17" s="75"/>
      <c r="B17" s="7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1"/>
  <sheetViews>
    <sheetView showGridLines="0" workbookViewId="0"/>
  </sheetViews>
  <sheetFormatPr defaultRowHeight="10.8"/>
  <cols>
    <col min="1" max="1" width="33.28515625" customWidth="1"/>
    <col min="2" max="9" width="12" customWidth="1"/>
  </cols>
  <sheetData>
    <row r="1" spans="1:15" s="16" customFormat="1" ht="28.8" customHeight="1">
      <c r="A1" s="23" t="s">
        <v>132</v>
      </c>
      <c r="B1" s="24"/>
      <c r="C1" s="24"/>
      <c r="D1" s="24"/>
      <c r="E1" s="24"/>
      <c r="F1" s="24"/>
      <c r="G1" s="24"/>
      <c r="H1" s="24"/>
      <c r="I1" s="24"/>
      <c r="J1" s="24"/>
    </row>
    <row r="2" spans="1:15" ht="10.8" customHeight="1">
      <c r="A2" s="107"/>
      <c r="B2" s="112" t="s">
        <v>21</v>
      </c>
      <c r="C2" s="114"/>
      <c r="D2" s="114"/>
      <c r="E2" s="113"/>
      <c r="F2" s="112" t="s">
        <v>22</v>
      </c>
      <c r="G2" s="114"/>
      <c r="H2" s="114"/>
      <c r="I2" s="114"/>
      <c r="J2" s="114"/>
      <c r="K2" s="113"/>
      <c r="L2" s="115" t="s">
        <v>18</v>
      </c>
      <c r="M2" s="116"/>
      <c r="N2" s="103" t="s">
        <v>12</v>
      </c>
      <c r="O2" s="104"/>
    </row>
    <row r="3" spans="1:15">
      <c r="A3" s="108"/>
      <c r="B3" s="112" t="s">
        <v>38</v>
      </c>
      <c r="C3" s="113"/>
      <c r="D3" s="112" t="s">
        <v>39</v>
      </c>
      <c r="E3" s="113"/>
      <c r="F3" s="112" t="s">
        <v>38</v>
      </c>
      <c r="G3" s="113"/>
      <c r="H3" s="112" t="s">
        <v>39</v>
      </c>
      <c r="I3" s="113"/>
      <c r="J3" s="112" t="s">
        <v>40</v>
      </c>
      <c r="K3" s="113"/>
      <c r="L3" s="110" t="s">
        <v>50</v>
      </c>
      <c r="M3" s="111"/>
      <c r="N3" s="105"/>
      <c r="O3" s="106"/>
    </row>
    <row r="4" spans="1:15">
      <c r="A4" s="109"/>
      <c r="B4" s="30" t="s">
        <v>37</v>
      </c>
      <c r="C4" s="30" t="s">
        <v>41</v>
      </c>
      <c r="D4" s="30" t="s">
        <v>37</v>
      </c>
      <c r="E4" s="30" t="s">
        <v>41</v>
      </c>
      <c r="F4" s="30" t="s">
        <v>37</v>
      </c>
      <c r="G4" s="30" t="s">
        <v>41</v>
      </c>
      <c r="H4" s="30" t="s">
        <v>37</v>
      </c>
      <c r="I4" s="30" t="s">
        <v>41</v>
      </c>
      <c r="J4" s="30" t="s">
        <v>37</v>
      </c>
      <c r="K4" s="30" t="s">
        <v>41</v>
      </c>
      <c r="L4" s="30" t="s">
        <v>37</v>
      </c>
      <c r="M4" s="30" t="s">
        <v>41</v>
      </c>
      <c r="N4" s="30" t="s">
        <v>37</v>
      </c>
      <c r="O4" s="30" t="s">
        <v>41</v>
      </c>
    </row>
    <row r="5" spans="1:15">
      <c r="A5" s="28" t="s">
        <v>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>
        <v>415</v>
      </c>
      <c r="M5" s="27">
        <v>25</v>
      </c>
      <c r="N5" s="27">
        <v>415</v>
      </c>
      <c r="O5" s="27">
        <v>25</v>
      </c>
    </row>
    <row r="6" spans="1:15">
      <c r="A6" s="28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>
        <v>956</v>
      </c>
      <c r="M6" s="27">
        <v>55</v>
      </c>
      <c r="N6" s="27">
        <v>956</v>
      </c>
      <c r="O6" s="27">
        <v>55</v>
      </c>
    </row>
    <row r="7" spans="1:15">
      <c r="A7" s="28" t="s">
        <v>44</v>
      </c>
      <c r="B7" s="27">
        <v>477</v>
      </c>
      <c r="C7" s="27">
        <v>27</v>
      </c>
      <c r="D7" s="27">
        <v>367</v>
      </c>
      <c r="E7" s="27">
        <v>29</v>
      </c>
      <c r="F7" s="27"/>
      <c r="G7" s="27"/>
      <c r="H7" s="27"/>
      <c r="I7" s="27"/>
      <c r="J7" s="27"/>
      <c r="K7" s="27"/>
      <c r="L7" s="27"/>
      <c r="M7" s="27"/>
      <c r="N7" s="27">
        <v>844</v>
      </c>
      <c r="O7" s="27">
        <v>56</v>
      </c>
    </row>
    <row r="8" spans="1:15">
      <c r="A8" s="28" t="s">
        <v>45</v>
      </c>
      <c r="B8" s="27"/>
      <c r="C8" s="27"/>
      <c r="D8" s="27"/>
      <c r="E8" s="27"/>
      <c r="F8" s="27">
        <v>3979</v>
      </c>
      <c r="G8" s="27">
        <v>206</v>
      </c>
      <c r="H8" s="27">
        <v>3544</v>
      </c>
      <c r="I8" s="27">
        <v>198</v>
      </c>
      <c r="J8" s="27">
        <v>3381</v>
      </c>
      <c r="K8" s="27">
        <v>205</v>
      </c>
      <c r="L8" s="27"/>
      <c r="M8" s="27"/>
      <c r="N8" s="27">
        <v>10904</v>
      </c>
      <c r="O8" s="27">
        <v>609</v>
      </c>
    </row>
    <row r="9" spans="1:15">
      <c r="A9" s="28" t="s">
        <v>46</v>
      </c>
      <c r="B9" s="27"/>
      <c r="C9" s="27"/>
      <c r="D9" s="27"/>
      <c r="E9" s="27"/>
      <c r="F9" s="27">
        <v>641</v>
      </c>
      <c r="G9" s="27">
        <v>32</v>
      </c>
      <c r="H9" s="27">
        <v>657</v>
      </c>
      <c r="I9" s="27">
        <v>38</v>
      </c>
      <c r="J9" s="27">
        <v>525</v>
      </c>
      <c r="K9" s="27">
        <v>32</v>
      </c>
      <c r="L9" s="27"/>
      <c r="M9" s="27"/>
      <c r="N9" s="27">
        <v>1823</v>
      </c>
      <c r="O9" s="27">
        <v>102</v>
      </c>
    </row>
    <row r="10" spans="1:15">
      <c r="A10" s="31" t="s">
        <v>47</v>
      </c>
      <c r="B10" s="30">
        <v>477</v>
      </c>
      <c r="C10" s="30">
        <v>27</v>
      </c>
      <c r="D10" s="30">
        <v>367</v>
      </c>
      <c r="E10" s="30">
        <v>29</v>
      </c>
      <c r="F10" s="30">
        <v>4620</v>
      </c>
      <c r="G10" s="30">
        <v>238</v>
      </c>
      <c r="H10" s="30">
        <v>4201</v>
      </c>
      <c r="I10" s="30">
        <v>236</v>
      </c>
      <c r="J10" s="30">
        <v>3906</v>
      </c>
      <c r="K10" s="30">
        <v>237</v>
      </c>
      <c r="L10" s="30">
        <v>1371</v>
      </c>
      <c r="M10" s="30">
        <v>80</v>
      </c>
      <c r="N10" s="30">
        <v>14942</v>
      </c>
      <c r="O10" s="30">
        <v>847</v>
      </c>
    </row>
    <row r="11" spans="1:15">
      <c r="A11" s="29" t="s">
        <v>49</v>
      </c>
    </row>
  </sheetData>
  <mergeCells count="11">
    <mergeCell ref="N2:O3"/>
    <mergeCell ref="A2:A4"/>
    <mergeCell ref="L3:M3"/>
    <mergeCell ref="B3:C3"/>
    <mergeCell ref="B2:E2"/>
    <mergeCell ref="L2:M2"/>
    <mergeCell ref="D3:E3"/>
    <mergeCell ref="F2:K2"/>
    <mergeCell ref="F3:G3"/>
    <mergeCell ref="H3:I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"/>
  <sheetViews>
    <sheetView showGridLines="0" workbookViewId="0">
      <selection sqref="A1:K1"/>
    </sheetView>
  </sheetViews>
  <sheetFormatPr defaultRowHeight="10.8"/>
  <cols>
    <col min="1" max="1" width="44.7109375" customWidth="1"/>
    <col min="2" max="2" width="14.140625" customWidth="1"/>
    <col min="3" max="11" width="12" customWidth="1"/>
  </cols>
  <sheetData>
    <row r="1" spans="1:11" s="16" customFormat="1" ht="32.4" customHeight="1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2.4">
      <c r="A2" s="34"/>
      <c r="B2" s="34" t="s">
        <v>51</v>
      </c>
      <c r="C2" s="34" t="s">
        <v>52</v>
      </c>
      <c r="D2" s="34" t="s">
        <v>53</v>
      </c>
      <c r="E2" s="34" t="s">
        <v>54</v>
      </c>
      <c r="F2" s="34" t="s">
        <v>55</v>
      </c>
      <c r="G2" s="34" t="s">
        <v>56</v>
      </c>
      <c r="H2" s="35" t="s">
        <v>57</v>
      </c>
      <c r="I2" s="34" t="s">
        <v>58</v>
      </c>
      <c r="J2" s="34" t="s">
        <v>9</v>
      </c>
      <c r="K2" s="13"/>
    </row>
    <row r="3" spans="1:11">
      <c r="A3" s="32" t="s">
        <v>42</v>
      </c>
      <c r="B3" s="26">
        <v>81</v>
      </c>
      <c r="C3" s="26">
        <v>31</v>
      </c>
      <c r="D3" s="26">
        <v>11</v>
      </c>
      <c r="E3" s="26">
        <v>17</v>
      </c>
      <c r="F3" s="26">
        <v>18</v>
      </c>
      <c r="G3" s="26">
        <v>213</v>
      </c>
      <c r="H3" s="26"/>
      <c r="I3" s="26">
        <v>44</v>
      </c>
      <c r="J3" s="26">
        <v>415</v>
      </c>
    </row>
    <row r="4" spans="1:11">
      <c r="A4" s="32" t="s">
        <v>43</v>
      </c>
      <c r="B4" s="26">
        <v>110</v>
      </c>
      <c r="C4" s="26">
        <v>24</v>
      </c>
      <c r="D4" s="26">
        <v>22</v>
      </c>
      <c r="E4" s="26">
        <v>174</v>
      </c>
      <c r="F4" s="26">
        <v>33</v>
      </c>
      <c r="G4" s="26">
        <v>539</v>
      </c>
      <c r="H4" s="26"/>
      <c r="I4" s="26">
        <v>54</v>
      </c>
      <c r="J4" s="26">
        <v>956</v>
      </c>
    </row>
    <row r="5" spans="1:11">
      <c r="A5" s="32" t="s">
        <v>44</v>
      </c>
      <c r="B5" s="26">
        <v>97</v>
      </c>
      <c r="C5" s="26"/>
      <c r="D5" s="26">
        <v>61</v>
      </c>
      <c r="E5" s="26">
        <v>14</v>
      </c>
      <c r="F5" s="26">
        <v>35</v>
      </c>
      <c r="G5" s="26">
        <v>557</v>
      </c>
      <c r="H5" s="26">
        <v>51</v>
      </c>
      <c r="I5" s="26">
        <v>29</v>
      </c>
      <c r="J5" s="26">
        <v>844</v>
      </c>
    </row>
    <row r="6" spans="1:11">
      <c r="A6" s="32" t="s">
        <v>45</v>
      </c>
      <c r="B6" s="26">
        <v>1248</v>
      </c>
      <c r="C6" s="26">
        <v>504</v>
      </c>
      <c r="D6" s="26">
        <v>211</v>
      </c>
      <c r="E6" s="26">
        <v>1939</v>
      </c>
      <c r="F6" s="26">
        <v>743</v>
      </c>
      <c r="G6" s="26">
        <v>5340</v>
      </c>
      <c r="H6" s="26">
        <v>393</v>
      </c>
      <c r="I6" s="26">
        <v>526</v>
      </c>
      <c r="J6" s="26">
        <v>10904</v>
      </c>
    </row>
    <row r="7" spans="1:11">
      <c r="A7" s="32" t="s">
        <v>46</v>
      </c>
      <c r="B7" s="26">
        <v>175</v>
      </c>
      <c r="C7" s="26">
        <v>95</v>
      </c>
      <c r="D7" s="26">
        <v>58</v>
      </c>
      <c r="E7" s="26">
        <v>624</v>
      </c>
      <c r="F7" s="26">
        <v>100</v>
      </c>
      <c r="G7" s="26">
        <v>729</v>
      </c>
      <c r="H7" s="26"/>
      <c r="I7" s="26">
        <v>42</v>
      </c>
      <c r="J7" s="26">
        <v>1823</v>
      </c>
    </row>
    <row r="8" spans="1:11">
      <c r="A8" s="32" t="s">
        <v>59</v>
      </c>
      <c r="B8" s="26">
        <v>140</v>
      </c>
      <c r="C8" s="26">
        <v>64</v>
      </c>
      <c r="D8" s="26">
        <v>20</v>
      </c>
      <c r="E8" s="26">
        <v>184</v>
      </c>
      <c r="F8" s="26">
        <v>68</v>
      </c>
      <c r="G8" s="26">
        <v>599</v>
      </c>
      <c r="H8" s="26">
        <v>50</v>
      </c>
      <c r="I8" s="26">
        <v>54</v>
      </c>
      <c r="J8" s="26">
        <v>1179</v>
      </c>
    </row>
    <row r="9" spans="1:11">
      <c r="A9" s="32" t="s">
        <v>60</v>
      </c>
      <c r="B9" s="26">
        <v>1138</v>
      </c>
      <c r="C9" s="26">
        <v>317</v>
      </c>
      <c r="D9" s="26">
        <v>336</v>
      </c>
      <c r="E9" s="26">
        <v>1082</v>
      </c>
      <c r="F9" s="26">
        <v>233</v>
      </c>
      <c r="G9" s="26">
        <v>2990</v>
      </c>
      <c r="H9" s="26">
        <v>113</v>
      </c>
      <c r="I9" s="26">
        <v>389</v>
      </c>
      <c r="J9" s="26">
        <v>6598</v>
      </c>
    </row>
    <row r="10" spans="1:11">
      <c r="A10" s="36" t="s">
        <v>61</v>
      </c>
      <c r="B10" s="34">
        <v>2989</v>
      </c>
      <c r="C10" s="34">
        <v>1035</v>
      </c>
      <c r="D10" s="34">
        <v>719</v>
      </c>
      <c r="E10" s="34">
        <v>4034</v>
      </c>
      <c r="F10" s="34">
        <v>1230</v>
      </c>
      <c r="G10" s="34">
        <v>10967</v>
      </c>
      <c r="H10" s="34">
        <v>607</v>
      </c>
      <c r="I10" s="34">
        <v>1138</v>
      </c>
      <c r="J10" s="34">
        <v>22719</v>
      </c>
    </row>
    <row r="11" spans="1:11">
      <c r="A11" s="33" t="s">
        <v>48</v>
      </c>
    </row>
    <row r="13" spans="1:11"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2"/>
  <sheetViews>
    <sheetView showGridLines="0" workbookViewId="0">
      <selection activeCell="C8" sqref="C8"/>
    </sheetView>
  </sheetViews>
  <sheetFormatPr defaultRowHeight="10.8"/>
  <cols>
    <col min="1" max="1" width="27.7109375" customWidth="1"/>
    <col min="2" max="4" width="16.5703125" customWidth="1"/>
    <col min="5" max="9" width="12.5703125" customWidth="1"/>
  </cols>
  <sheetData>
    <row r="1" spans="1:4" s="16" customFormat="1" ht="31.05" customHeight="1">
      <c r="A1" s="15" t="s">
        <v>134</v>
      </c>
    </row>
    <row r="2" spans="1:4" ht="43.2">
      <c r="A2" s="17" t="s">
        <v>62</v>
      </c>
      <c r="B2" s="37" t="s">
        <v>109</v>
      </c>
      <c r="C2" s="37" t="s">
        <v>110</v>
      </c>
      <c r="D2" s="37" t="s">
        <v>111</v>
      </c>
    </row>
    <row r="3" spans="1:4">
      <c r="A3" s="17" t="s">
        <v>2</v>
      </c>
      <c r="B3" s="17">
        <v>16801</v>
      </c>
      <c r="C3" s="17">
        <v>1711</v>
      </c>
      <c r="D3" s="38">
        <f>C3/B3*100</f>
        <v>10.183917623950956</v>
      </c>
    </row>
    <row r="4" spans="1:4">
      <c r="A4" s="17" t="s">
        <v>3</v>
      </c>
      <c r="B4" s="17">
        <v>9450</v>
      </c>
      <c r="C4" s="17">
        <v>654</v>
      </c>
      <c r="D4" s="38">
        <f t="shared" ref="D4:D11" si="0">C4/B4*100</f>
        <v>6.92063492063492</v>
      </c>
    </row>
    <row r="5" spans="1:4">
      <c r="A5" s="17" t="s">
        <v>4</v>
      </c>
      <c r="B5" s="17">
        <v>7274</v>
      </c>
      <c r="C5" s="17">
        <v>363</v>
      </c>
      <c r="D5" s="38">
        <f t="shared" si="0"/>
        <v>4.9903766840802861</v>
      </c>
    </row>
    <row r="6" spans="1:4">
      <c r="A6" s="17" t="s">
        <v>5</v>
      </c>
      <c r="B6" s="17">
        <v>26922</v>
      </c>
      <c r="C6" s="17">
        <v>2768</v>
      </c>
      <c r="D6" s="38">
        <f t="shared" si="0"/>
        <v>10.28155411930763</v>
      </c>
    </row>
    <row r="7" spans="1:4">
      <c r="A7" s="17" t="s">
        <v>6</v>
      </c>
      <c r="B7" s="17">
        <v>16593</v>
      </c>
      <c r="C7" s="17">
        <v>929</v>
      </c>
      <c r="D7" s="38">
        <f t="shared" si="0"/>
        <v>5.5987464593503278</v>
      </c>
    </row>
    <row r="8" spans="1:4">
      <c r="A8" s="17" t="s">
        <v>7</v>
      </c>
      <c r="B8" s="17">
        <v>100082</v>
      </c>
      <c r="C8" s="17">
        <v>7378</v>
      </c>
      <c r="D8" s="38">
        <f t="shared" si="0"/>
        <v>7.3719549969025397</v>
      </c>
    </row>
    <row r="9" spans="1:4">
      <c r="A9" s="17" t="s">
        <v>63</v>
      </c>
      <c r="B9" s="17">
        <v>6708</v>
      </c>
      <c r="C9" s="17">
        <v>444</v>
      </c>
      <c r="D9" s="38">
        <f t="shared" si="0"/>
        <v>6.6189624329159216</v>
      </c>
    </row>
    <row r="10" spans="1:4">
      <c r="A10" s="17" t="s">
        <v>8</v>
      </c>
      <c r="B10" s="17">
        <v>7006</v>
      </c>
      <c r="C10" s="17">
        <v>695</v>
      </c>
      <c r="D10" s="38">
        <f t="shared" si="0"/>
        <v>9.9200685127033985</v>
      </c>
    </row>
    <row r="11" spans="1:4">
      <c r="A11" s="17" t="s">
        <v>64</v>
      </c>
      <c r="B11" s="17">
        <f>SUM(B3:B10)</f>
        <v>190836</v>
      </c>
      <c r="C11" s="17">
        <v>14942</v>
      </c>
      <c r="D11" s="38">
        <f t="shared" si="0"/>
        <v>7.829759584145549</v>
      </c>
    </row>
    <row r="12" spans="1:4">
      <c r="A12" s="46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1"/>
  <sheetViews>
    <sheetView showGridLines="0" workbookViewId="0">
      <selection sqref="A1:K1"/>
    </sheetView>
  </sheetViews>
  <sheetFormatPr defaultRowHeight="10.8"/>
  <cols>
    <col min="1" max="1" width="38.28515625" customWidth="1"/>
    <col min="2" max="8" width="13" customWidth="1"/>
    <col min="10" max="10" width="12.28515625" customWidth="1"/>
  </cols>
  <sheetData>
    <row r="1" spans="1:11" ht="36.450000000000003" customHeight="1">
      <c r="A1" s="118" t="s">
        <v>135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2.4">
      <c r="A2" s="12" t="s">
        <v>67</v>
      </c>
      <c r="B2" s="40" t="s">
        <v>51</v>
      </c>
      <c r="C2" s="40" t="s">
        <v>52</v>
      </c>
      <c r="D2" s="40" t="s">
        <v>53</v>
      </c>
      <c r="E2" s="40" t="s">
        <v>54</v>
      </c>
      <c r="F2" s="40" t="s">
        <v>55</v>
      </c>
      <c r="G2" s="40" t="s">
        <v>56</v>
      </c>
      <c r="H2" s="40" t="s">
        <v>57</v>
      </c>
      <c r="I2" s="40" t="s">
        <v>58</v>
      </c>
      <c r="J2" s="40" t="s">
        <v>9</v>
      </c>
    </row>
    <row r="3" spans="1:11">
      <c r="A3" s="12" t="s">
        <v>18</v>
      </c>
      <c r="B3" s="12">
        <v>5</v>
      </c>
      <c r="C3" s="12">
        <v>2</v>
      </c>
      <c r="D3" s="12">
        <v>1</v>
      </c>
      <c r="E3" s="12">
        <v>1</v>
      </c>
      <c r="F3" s="12">
        <v>1</v>
      </c>
      <c r="G3" s="12">
        <v>12</v>
      </c>
      <c r="H3" s="12"/>
      <c r="I3" s="12">
        <v>3</v>
      </c>
      <c r="J3" s="12">
        <v>25</v>
      </c>
    </row>
    <row r="4" spans="1:11">
      <c r="A4" s="12" t="s">
        <v>19</v>
      </c>
      <c r="B4" s="12">
        <v>6</v>
      </c>
      <c r="C4" s="12">
        <v>1</v>
      </c>
      <c r="D4" s="12">
        <v>1</v>
      </c>
      <c r="E4" s="12">
        <v>10</v>
      </c>
      <c r="F4" s="12">
        <v>2</v>
      </c>
      <c r="G4" s="12">
        <v>32</v>
      </c>
      <c r="H4" s="12"/>
      <c r="I4" s="12">
        <v>3</v>
      </c>
      <c r="J4" s="12">
        <v>55</v>
      </c>
    </row>
    <row r="5" spans="1:11" ht="21.6" customHeight="1">
      <c r="A5" s="47" t="s">
        <v>68</v>
      </c>
      <c r="B5" s="47">
        <f t="shared" ref="B5:J5" si="0">B3+B4</f>
        <v>11</v>
      </c>
      <c r="C5" s="47">
        <f t="shared" si="0"/>
        <v>3</v>
      </c>
      <c r="D5" s="47">
        <f t="shared" si="0"/>
        <v>2</v>
      </c>
      <c r="E5" s="47">
        <f t="shared" si="0"/>
        <v>11</v>
      </c>
      <c r="F5" s="47">
        <f t="shared" si="0"/>
        <v>3</v>
      </c>
      <c r="G5" s="47">
        <f t="shared" si="0"/>
        <v>44</v>
      </c>
      <c r="H5" s="47"/>
      <c r="I5" s="47">
        <f t="shared" si="0"/>
        <v>6</v>
      </c>
      <c r="J5" s="47">
        <f t="shared" si="0"/>
        <v>80</v>
      </c>
    </row>
    <row r="6" spans="1:11" ht="22.2" customHeight="1">
      <c r="A6" s="12" t="s">
        <v>21</v>
      </c>
      <c r="B6" s="12">
        <v>7</v>
      </c>
      <c r="C6" s="12"/>
      <c r="D6" s="12">
        <v>4</v>
      </c>
      <c r="E6" s="12">
        <v>1</v>
      </c>
      <c r="F6" s="12">
        <v>2</v>
      </c>
      <c r="G6" s="12">
        <v>36</v>
      </c>
      <c r="H6" s="12">
        <v>4</v>
      </c>
      <c r="I6" s="12">
        <v>2</v>
      </c>
      <c r="J6" s="12">
        <v>56</v>
      </c>
    </row>
    <row r="7" spans="1:11">
      <c r="A7" s="12" t="s">
        <v>22</v>
      </c>
      <c r="B7" s="12">
        <v>77</v>
      </c>
      <c r="C7" s="12">
        <v>30</v>
      </c>
      <c r="D7" s="12">
        <v>12</v>
      </c>
      <c r="E7" s="12">
        <v>96</v>
      </c>
      <c r="F7" s="12">
        <v>42</v>
      </c>
      <c r="G7" s="12">
        <v>300</v>
      </c>
      <c r="H7" s="12">
        <v>21</v>
      </c>
      <c r="I7" s="12">
        <v>31</v>
      </c>
      <c r="J7" s="12">
        <v>609</v>
      </c>
    </row>
    <row r="8" spans="1:11">
      <c r="A8" s="12" t="s">
        <v>23</v>
      </c>
      <c r="B8" s="12">
        <v>11</v>
      </c>
      <c r="C8" s="12">
        <v>6</v>
      </c>
      <c r="D8" s="12">
        <v>3</v>
      </c>
      <c r="E8" s="12">
        <v>30</v>
      </c>
      <c r="F8" s="12">
        <v>6</v>
      </c>
      <c r="G8" s="12">
        <v>44</v>
      </c>
      <c r="H8" s="12"/>
      <c r="I8" s="12">
        <v>2</v>
      </c>
      <c r="J8" s="12">
        <v>102</v>
      </c>
    </row>
    <row r="9" spans="1:11" ht="21" customHeight="1">
      <c r="A9" s="47" t="s">
        <v>69</v>
      </c>
      <c r="B9" s="47">
        <f t="shared" ref="B9:J9" si="1">B6+B7+B8</f>
        <v>95</v>
      </c>
      <c r="C9" s="47">
        <f t="shared" si="1"/>
        <v>36</v>
      </c>
      <c r="D9" s="47">
        <f t="shared" si="1"/>
        <v>19</v>
      </c>
      <c r="E9" s="47">
        <f t="shared" si="1"/>
        <v>127</v>
      </c>
      <c r="F9" s="47">
        <f t="shared" si="1"/>
        <v>50</v>
      </c>
      <c r="G9" s="47">
        <f t="shared" si="1"/>
        <v>380</v>
      </c>
      <c r="H9" s="47">
        <f t="shared" si="1"/>
        <v>25</v>
      </c>
      <c r="I9" s="47">
        <f t="shared" si="1"/>
        <v>35</v>
      </c>
      <c r="J9" s="47">
        <f t="shared" si="1"/>
        <v>767</v>
      </c>
    </row>
    <row r="10" spans="1:11" ht="25.8" customHeight="1">
      <c r="A10" s="47" t="s">
        <v>11</v>
      </c>
      <c r="B10" s="47">
        <f t="shared" ref="B10:J10" si="2">SUM(B3:B8)</f>
        <v>117</v>
      </c>
      <c r="C10" s="47">
        <f t="shared" si="2"/>
        <v>42</v>
      </c>
      <c r="D10" s="47">
        <f t="shared" si="2"/>
        <v>23</v>
      </c>
      <c r="E10" s="47">
        <f t="shared" si="2"/>
        <v>149</v>
      </c>
      <c r="F10" s="47">
        <f t="shared" si="2"/>
        <v>56</v>
      </c>
      <c r="G10" s="47">
        <f t="shared" si="2"/>
        <v>468</v>
      </c>
      <c r="H10" s="47">
        <f t="shared" si="2"/>
        <v>25</v>
      </c>
      <c r="I10" s="47">
        <f t="shared" si="2"/>
        <v>47</v>
      </c>
      <c r="J10" s="47">
        <f t="shared" si="2"/>
        <v>927</v>
      </c>
    </row>
    <row r="11" spans="1:11">
      <c r="A11" s="39" t="s">
        <v>48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5"/>
  <sheetViews>
    <sheetView showGridLines="0" workbookViewId="0"/>
  </sheetViews>
  <sheetFormatPr defaultRowHeight="10.8"/>
  <cols>
    <col min="1" max="1" width="48.5703125" customWidth="1"/>
    <col min="2" max="2" width="17.85546875" customWidth="1"/>
    <col min="3" max="3" width="20.7109375" customWidth="1"/>
    <col min="4" max="4" width="17.28515625" customWidth="1"/>
    <col min="5" max="5" width="15.28515625" customWidth="1"/>
    <col min="6" max="6" width="18.85546875" customWidth="1"/>
    <col min="7" max="7" width="15.85546875" customWidth="1"/>
    <col min="8" max="8" width="29.140625" customWidth="1"/>
  </cols>
  <sheetData>
    <row r="1" spans="1:8" s="16" customFormat="1" ht="21.6" customHeight="1">
      <c r="A1" s="42" t="s">
        <v>136</v>
      </c>
      <c r="B1" s="42"/>
      <c r="C1" s="42"/>
      <c r="D1" s="42"/>
      <c r="E1" s="42"/>
      <c r="F1" s="42"/>
      <c r="G1" s="42"/>
      <c r="H1" s="25"/>
    </row>
    <row r="2" spans="1:8">
      <c r="A2" s="43" t="s">
        <v>36</v>
      </c>
      <c r="B2" s="44" t="s">
        <v>112</v>
      </c>
      <c r="C2" s="44" t="s">
        <v>70</v>
      </c>
      <c r="D2" s="44" t="s">
        <v>113</v>
      </c>
    </row>
    <row r="3" spans="1:8">
      <c r="A3" s="41" t="s">
        <v>71</v>
      </c>
      <c r="B3" s="19">
        <v>45</v>
      </c>
      <c r="C3" s="19">
        <v>0</v>
      </c>
      <c r="D3" s="19">
        <v>2.2000000000000002</v>
      </c>
    </row>
    <row r="4" spans="1:8">
      <c r="A4" s="41" t="s">
        <v>72</v>
      </c>
      <c r="B4" s="19">
        <v>131</v>
      </c>
      <c r="C4" s="19">
        <v>53.4</v>
      </c>
      <c r="D4" s="19">
        <v>25.2</v>
      </c>
    </row>
    <row r="5" spans="1:8">
      <c r="A5" s="41" t="s">
        <v>73</v>
      </c>
      <c r="B5" s="19">
        <v>326</v>
      </c>
      <c r="C5" s="19">
        <v>70.900000000000006</v>
      </c>
      <c r="D5" s="19">
        <v>20.2</v>
      </c>
    </row>
    <row r="6" spans="1:8">
      <c r="A6" s="41" t="s">
        <v>74</v>
      </c>
      <c r="B6" s="19">
        <v>359</v>
      </c>
      <c r="C6" s="19">
        <v>57.7</v>
      </c>
      <c r="D6" s="19">
        <v>12.8</v>
      </c>
    </row>
    <row r="7" spans="1:8">
      <c r="A7" s="41" t="s">
        <v>75</v>
      </c>
      <c r="B7" s="19">
        <v>949</v>
      </c>
      <c r="C7" s="19">
        <v>1.7</v>
      </c>
      <c r="D7" s="19">
        <v>15.2</v>
      </c>
    </row>
    <row r="8" spans="1:8">
      <c r="A8" s="41" t="s">
        <v>76</v>
      </c>
      <c r="B8" s="19">
        <v>71</v>
      </c>
      <c r="C8" s="19">
        <v>35.200000000000003</v>
      </c>
      <c r="D8" s="19">
        <v>15.5</v>
      </c>
    </row>
    <row r="9" spans="1:8">
      <c r="A9" s="41" t="s">
        <v>77</v>
      </c>
      <c r="B9" s="19">
        <v>81</v>
      </c>
      <c r="C9" s="19">
        <v>59.3</v>
      </c>
      <c r="D9" s="19">
        <v>17.3</v>
      </c>
    </row>
    <row r="10" spans="1:8">
      <c r="A10" s="41" t="s">
        <v>78</v>
      </c>
      <c r="B10" s="19">
        <v>53</v>
      </c>
      <c r="C10" s="19">
        <v>24.5</v>
      </c>
      <c r="D10" s="19">
        <v>9.4</v>
      </c>
    </row>
    <row r="11" spans="1:8">
      <c r="A11" s="41" t="s">
        <v>79</v>
      </c>
      <c r="B11" s="19">
        <v>3157</v>
      </c>
      <c r="C11" s="19">
        <v>88.6</v>
      </c>
      <c r="D11" s="19">
        <v>11.7</v>
      </c>
    </row>
    <row r="12" spans="1:8">
      <c r="A12" s="41" t="s">
        <v>80</v>
      </c>
      <c r="B12" s="19">
        <v>112</v>
      </c>
      <c r="C12" s="19">
        <v>7.1</v>
      </c>
      <c r="D12" s="19">
        <v>15.2</v>
      </c>
    </row>
    <row r="13" spans="1:8">
      <c r="A13" s="41" t="s">
        <v>81</v>
      </c>
      <c r="B13" s="19">
        <v>101</v>
      </c>
      <c r="C13" s="19">
        <v>87.1</v>
      </c>
      <c r="D13" s="19">
        <v>12.9</v>
      </c>
    </row>
    <row r="14" spans="1:8">
      <c r="A14" s="41" t="s">
        <v>82</v>
      </c>
      <c r="B14" s="19">
        <v>2457</v>
      </c>
      <c r="C14" s="19">
        <v>39.799999999999997</v>
      </c>
      <c r="D14" s="19">
        <v>13.1</v>
      </c>
    </row>
    <row r="15" spans="1:8">
      <c r="A15" s="41" t="s">
        <v>83</v>
      </c>
      <c r="B15" s="19">
        <v>374</v>
      </c>
      <c r="C15" s="19">
        <v>44.7</v>
      </c>
      <c r="D15" s="19">
        <v>15.8</v>
      </c>
    </row>
    <row r="16" spans="1:8">
      <c r="A16" s="41" t="s">
        <v>84</v>
      </c>
      <c r="B16" s="19">
        <v>30</v>
      </c>
      <c r="C16" s="19">
        <v>46.7</v>
      </c>
      <c r="D16" s="19">
        <v>13.3</v>
      </c>
    </row>
    <row r="17" spans="1:4">
      <c r="A17" s="41" t="s">
        <v>85</v>
      </c>
      <c r="B17" s="19">
        <v>889</v>
      </c>
      <c r="C17" s="19">
        <v>44.7</v>
      </c>
      <c r="D17" s="19">
        <v>15.9</v>
      </c>
    </row>
    <row r="18" spans="1:4">
      <c r="A18" s="41" t="s">
        <v>86</v>
      </c>
      <c r="B18" s="19">
        <v>60</v>
      </c>
      <c r="C18" s="19">
        <v>1.7</v>
      </c>
      <c r="D18" s="19">
        <v>20</v>
      </c>
    </row>
    <row r="19" spans="1:4">
      <c r="A19" s="41" t="s">
        <v>87</v>
      </c>
      <c r="B19" s="19">
        <v>1490</v>
      </c>
      <c r="C19" s="19">
        <v>1.5</v>
      </c>
      <c r="D19" s="19">
        <v>20.5</v>
      </c>
    </row>
    <row r="20" spans="1:4">
      <c r="A20" s="41" t="s">
        <v>88</v>
      </c>
      <c r="B20" s="19">
        <v>52</v>
      </c>
      <c r="C20" s="19">
        <v>3.8</v>
      </c>
      <c r="D20" s="19">
        <v>15.4</v>
      </c>
    </row>
    <row r="21" spans="1:4">
      <c r="A21" s="41" t="s">
        <v>89</v>
      </c>
      <c r="B21" s="19">
        <v>357</v>
      </c>
      <c r="C21" s="19">
        <v>31.4</v>
      </c>
      <c r="D21" s="19">
        <v>13.2</v>
      </c>
    </row>
    <row r="22" spans="1:4">
      <c r="A22" s="41" t="s">
        <v>90</v>
      </c>
      <c r="B22" s="19">
        <v>168</v>
      </c>
      <c r="C22" s="19">
        <v>14.3</v>
      </c>
      <c r="D22" s="19">
        <v>24.4</v>
      </c>
    </row>
    <row r="23" spans="1:4">
      <c r="A23" s="41" t="s">
        <v>91</v>
      </c>
      <c r="B23" s="19">
        <v>1790</v>
      </c>
      <c r="C23" s="19">
        <v>1.1000000000000001</v>
      </c>
      <c r="D23" s="19">
        <v>20.100000000000001</v>
      </c>
    </row>
    <row r="24" spans="1:4">
      <c r="A24" s="41" t="s">
        <v>92</v>
      </c>
      <c r="B24" s="19">
        <v>519</v>
      </c>
      <c r="C24" s="19">
        <v>0</v>
      </c>
      <c r="D24" s="19">
        <v>20.6</v>
      </c>
    </row>
    <row r="25" spans="1:4" ht="21.6" customHeight="1">
      <c r="A25" s="58" t="s">
        <v>114</v>
      </c>
      <c r="B25" s="59">
        <v>13571</v>
      </c>
      <c r="C25" s="59">
        <v>38.6</v>
      </c>
      <c r="D25" s="59">
        <v>15.7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showGridLines="0" workbookViewId="0"/>
  </sheetViews>
  <sheetFormatPr defaultRowHeight="10.8"/>
  <cols>
    <col min="1" max="1" width="76.7109375" customWidth="1"/>
    <col min="2" max="2" width="10.5703125" customWidth="1"/>
    <col min="3" max="4" width="12.5703125" customWidth="1"/>
  </cols>
  <sheetData>
    <row r="1" spans="1:4" s="16" customFormat="1" ht="25.2" customHeight="1">
      <c r="A1" s="15" t="s">
        <v>137</v>
      </c>
    </row>
    <row r="2" spans="1:4">
      <c r="A2" s="8" t="s">
        <v>115</v>
      </c>
      <c r="B2" s="61" t="s">
        <v>112</v>
      </c>
      <c r="C2" s="61" t="s">
        <v>70</v>
      </c>
      <c r="D2" s="61" t="s">
        <v>113</v>
      </c>
    </row>
    <row r="3" spans="1:4">
      <c r="A3" s="8" t="s">
        <v>93</v>
      </c>
      <c r="B3" s="61">
        <v>30</v>
      </c>
      <c r="C3" s="62">
        <v>36.6666666666667</v>
      </c>
      <c r="D3" s="62">
        <v>13.3333333333333</v>
      </c>
    </row>
    <row r="4" spans="1:4">
      <c r="A4" s="8" t="s">
        <v>94</v>
      </c>
      <c r="B4" s="61">
        <v>19</v>
      </c>
      <c r="C4" s="62">
        <v>57.894736842105303</v>
      </c>
      <c r="D4" s="62">
        <v>21.052631578947398</v>
      </c>
    </row>
    <row r="5" spans="1:4">
      <c r="A5" s="8" t="s">
        <v>95</v>
      </c>
      <c r="B5" s="61">
        <v>24</v>
      </c>
      <c r="C5" s="62">
        <v>83.3333333333333</v>
      </c>
      <c r="D5" s="62">
        <v>4.1666666666666696</v>
      </c>
    </row>
    <row r="6" spans="1:4">
      <c r="A6" s="8" t="s">
        <v>96</v>
      </c>
      <c r="B6" s="61">
        <v>101</v>
      </c>
      <c r="C6" s="62">
        <v>45.5445544554455</v>
      </c>
      <c r="D6" s="62">
        <v>6.9306930693069297</v>
      </c>
    </row>
    <row r="7" spans="1:4">
      <c r="A7" s="8" t="s">
        <v>97</v>
      </c>
      <c r="B7" s="61">
        <v>12</v>
      </c>
      <c r="C7" s="62">
        <v>58.3333333333333</v>
      </c>
      <c r="D7" s="62">
        <v>25</v>
      </c>
    </row>
    <row r="8" spans="1:4">
      <c r="A8" s="8" t="s">
        <v>98</v>
      </c>
      <c r="B8" s="61">
        <v>143</v>
      </c>
      <c r="C8" s="62">
        <v>100</v>
      </c>
      <c r="D8" s="62">
        <v>7.6923076923076898</v>
      </c>
    </row>
    <row r="9" spans="1:4">
      <c r="A9" s="8" t="s">
        <v>99</v>
      </c>
      <c r="B9" s="61">
        <v>14</v>
      </c>
      <c r="C9" s="62">
        <v>7.1428571428571397</v>
      </c>
      <c r="D9" s="62">
        <v>7.1428571428571397</v>
      </c>
    </row>
    <row r="10" spans="1:4">
      <c r="A10" s="8" t="s">
        <v>100</v>
      </c>
      <c r="B10" s="61">
        <v>269</v>
      </c>
      <c r="C10" s="62">
        <v>85.873605947955397</v>
      </c>
      <c r="D10" s="62">
        <v>10.037174721189601</v>
      </c>
    </row>
    <row r="11" spans="1:4">
      <c r="A11" s="8" t="s">
        <v>101</v>
      </c>
      <c r="B11" s="61">
        <v>21</v>
      </c>
      <c r="C11" s="62">
        <v>0</v>
      </c>
      <c r="D11" s="62">
        <v>33.3333333333333</v>
      </c>
    </row>
    <row r="12" spans="1:4">
      <c r="A12" s="8" t="s">
        <v>102</v>
      </c>
      <c r="B12" s="61">
        <v>143</v>
      </c>
      <c r="C12" s="62">
        <v>43.356643356643403</v>
      </c>
      <c r="D12" s="62">
        <v>16.083916083916101</v>
      </c>
    </row>
    <row r="13" spans="1:4">
      <c r="A13" s="8" t="s">
        <v>103</v>
      </c>
      <c r="B13" s="61">
        <v>158</v>
      </c>
      <c r="C13" s="62">
        <v>41.772151898734201</v>
      </c>
      <c r="D13" s="62">
        <v>7.59493670886076</v>
      </c>
    </row>
    <row r="14" spans="1:4">
      <c r="A14" s="8" t="s">
        <v>104</v>
      </c>
      <c r="B14" s="61">
        <v>40</v>
      </c>
      <c r="C14" s="62">
        <v>0</v>
      </c>
      <c r="D14" s="62">
        <v>7.5</v>
      </c>
    </row>
    <row r="15" spans="1:4">
      <c r="A15" s="8" t="s">
        <v>105</v>
      </c>
      <c r="B15" s="61">
        <v>35</v>
      </c>
      <c r="C15" s="62">
        <v>17.1428571428571</v>
      </c>
      <c r="D15" s="62">
        <v>17.1428571428571</v>
      </c>
    </row>
    <row r="16" spans="1:4">
      <c r="A16" s="8" t="s">
        <v>106</v>
      </c>
      <c r="B16" s="61">
        <v>150</v>
      </c>
      <c r="C16" s="62">
        <v>0</v>
      </c>
      <c r="D16" s="62">
        <v>19.3333333333333</v>
      </c>
    </row>
    <row r="17" spans="1:4">
      <c r="A17" s="8" t="s">
        <v>107</v>
      </c>
      <c r="B17" s="61">
        <v>128</v>
      </c>
      <c r="C17" s="62">
        <v>3.125</v>
      </c>
      <c r="D17" s="62">
        <v>18.75</v>
      </c>
    </row>
    <row r="18" spans="1:4">
      <c r="A18" s="8" t="s">
        <v>108</v>
      </c>
      <c r="B18" s="61">
        <v>84</v>
      </c>
      <c r="C18" s="62">
        <v>1.19047619047619</v>
      </c>
      <c r="D18" s="62">
        <v>16.6666666666667</v>
      </c>
    </row>
    <row r="19" spans="1:4" ht="20.399999999999999" customHeight="1">
      <c r="A19" s="60" t="s">
        <v>114</v>
      </c>
      <c r="B19" s="63">
        <v>1371</v>
      </c>
      <c r="C19" s="64">
        <v>44.420131291028497</v>
      </c>
      <c r="D19" s="64">
        <v>12.837345003647</v>
      </c>
    </row>
    <row r="20" spans="1:4">
      <c r="A20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"/>
  <sheetViews>
    <sheetView showGridLines="0" workbookViewId="0">
      <selection activeCell="B10" sqref="B10"/>
    </sheetView>
  </sheetViews>
  <sheetFormatPr defaultRowHeight="10.8"/>
  <cols>
    <col min="1" max="1" width="76.7109375" style="65" customWidth="1"/>
    <col min="2" max="2" width="10.5703125" style="65" customWidth="1"/>
    <col min="3" max="4" width="12.5703125" style="65" customWidth="1"/>
    <col min="5" max="16384" width="9.140625" style="65"/>
  </cols>
  <sheetData>
    <row r="1" spans="1:11" s="16" customFormat="1" ht="25.2" customHeight="1">
      <c r="A1" s="15" t="s">
        <v>129</v>
      </c>
    </row>
    <row r="2" spans="1:11">
      <c r="A2" s="123" t="s">
        <v>130</v>
      </c>
      <c r="B2" s="119" t="s">
        <v>53</v>
      </c>
      <c r="C2" s="120"/>
      <c r="D2" s="121" t="s">
        <v>54</v>
      </c>
      <c r="E2" s="122"/>
      <c r="F2" s="121" t="s">
        <v>55</v>
      </c>
      <c r="G2" s="122"/>
      <c r="H2" s="121" t="s">
        <v>56</v>
      </c>
      <c r="I2" s="122"/>
      <c r="J2" s="121" t="s">
        <v>128</v>
      </c>
      <c r="K2" s="122"/>
    </row>
    <row r="3" spans="1:11">
      <c r="A3" s="124"/>
      <c r="B3" s="61" t="s">
        <v>127</v>
      </c>
      <c r="C3" s="62" t="s">
        <v>16</v>
      </c>
      <c r="D3" s="61" t="s">
        <v>127</v>
      </c>
      <c r="E3" s="62" t="s">
        <v>16</v>
      </c>
      <c r="F3" s="61" t="s">
        <v>127</v>
      </c>
      <c r="G3" s="62" t="s">
        <v>16</v>
      </c>
      <c r="H3" s="61" t="s">
        <v>127</v>
      </c>
      <c r="I3" s="62" t="s">
        <v>16</v>
      </c>
      <c r="J3" s="61" t="s">
        <v>127</v>
      </c>
      <c r="K3" s="62" t="s">
        <v>16</v>
      </c>
    </row>
    <row r="4" spans="1:11">
      <c r="A4" s="8" t="s">
        <v>117</v>
      </c>
      <c r="B4" s="61"/>
      <c r="C4" s="66"/>
      <c r="D4" s="66"/>
      <c r="E4" s="66"/>
      <c r="F4" s="66"/>
      <c r="G4" s="66"/>
      <c r="H4" s="66">
        <v>140</v>
      </c>
      <c r="I4" s="66">
        <v>6</v>
      </c>
      <c r="J4" s="66">
        <v>140</v>
      </c>
      <c r="K4" s="66">
        <v>6</v>
      </c>
    </row>
    <row r="5" spans="1:11">
      <c r="A5" s="8" t="s">
        <v>118</v>
      </c>
      <c r="B5" s="61"/>
      <c r="C5" s="66"/>
      <c r="D5" s="66"/>
      <c r="E5" s="66"/>
      <c r="F5" s="66">
        <v>47</v>
      </c>
      <c r="G5" s="66">
        <v>2</v>
      </c>
      <c r="H5" s="66"/>
      <c r="I5" s="66"/>
      <c r="J5" s="66">
        <v>47</v>
      </c>
      <c r="K5" s="66">
        <v>2</v>
      </c>
    </row>
    <row r="6" spans="1:11">
      <c r="A6" s="8" t="s">
        <v>119</v>
      </c>
      <c r="B6" s="61"/>
      <c r="C6" s="66"/>
      <c r="D6" s="66"/>
      <c r="E6" s="66"/>
      <c r="F6" s="66"/>
      <c r="G6" s="66"/>
      <c r="H6" s="66">
        <v>169</v>
      </c>
      <c r="I6" s="66">
        <v>7</v>
      </c>
      <c r="J6" s="66">
        <v>169</v>
      </c>
      <c r="K6" s="66">
        <v>7</v>
      </c>
    </row>
    <row r="7" spans="1:11">
      <c r="A7" s="8" t="s">
        <v>120</v>
      </c>
      <c r="B7" s="61"/>
      <c r="C7" s="66"/>
      <c r="D7" s="66">
        <v>47</v>
      </c>
      <c r="E7" s="66">
        <v>2</v>
      </c>
      <c r="F7" s="66"/>
      <c r="G7" s="66"/>
      <c r="H7" s="66">
        <v>159</v>
      </c>
      <c r="I7" s="66">
        <v>6</v>
      </c>
      <c r="J7" s="66">
        <v>206</v>
      </c>
      <c r="K7" s="66">
        <v>8</v>
      </c>
    </row>
    <row r="8" spans="1:11">
      <c r="A8" s="8" t="s">
        <v>121</v>
      </c>
      <c r="B8" s="61"/>
      <c r="C8" s="66"/>
      <c r="D8" s="66"/>
      <c r="E8" s="66"/>
      <c r="F8" s="66"/>
      <c r="G8" s="66"/>
      <c r="H8" s="66">
        <v>20</v>
      </c>
      <c r="I8" s="66">
        <v>1</v>
      </c>
      <c r="J8" s="66">
        <v>20</v>
      </c>
      <c r="K8" s="66">
        <v>1</v>
      </c>
    </row>
    <row r="9" spans="1:11">
      <c r="A9" s="8" t="s">
        <v>122</v>
      </c>
      <c r="B9" s="61"/>
      <c r="C9" s="66"/>
      <c r="D9" s="66"/>
      <c r="E9" s="66"/>
      <c r="F9" s="66"/>
      <c r="G9" s="66"/>
      <c r="H9" s="66">
        <v>281</v>
      </c>
      <c r="I9" s="66">
        <v>10</v>
      </c>
      <c r="J9" s="66">
        <v>281</v>
      </c>
      <c r="K9" s="66">
        <v>10</v>
      </c>
    </row>
    <row r="10" spans="1:11">
      <c r="A10" s="8" t="s">
        <v>123</v>
      </c>
      <c r="B10" s="61">
        <v>155</v>
      </c>
      <c r="C10" s="66">
        <v>7</v>
      </c>
      <c r="D10" s="66"/>
      <c r="E10" s="66"/>
      <c r="F10" s="66"/>
      <c r="G10" s="66"/>
      <c r="H10" s="66"/>
      <c r="I10" s="66"/>
      <c r="J10" s="66">
        <v>155</v>
      </c>
      <c r="K10" s="66">
        <v>7</v>
      </c>
    </row>
    <row r="11" spans="1:11">
      <c r="A11" s="8" t="s">
        <v>124</v>
      </c>
      <c r="B11" s="61"/>
      <c r="C11" s="66"/>
      <c r="D11" s="66"/>
      <c r="E11" s="66"/>
      <c r="F11" s="66"/>
      <c r="G11" s="66"/>
      <c r="H11" s="66">
        <v>341</v>
      </c>
      <c r="I11" s="66">
        <v>12</v>
      </c>
      <c r="J11" s="66">
        <v>341</v>
      </c>
      <c r="K11" s="66">
        <v>12</v>
      </c>
    </row>
    <row r="12" spans="1:11">
      <c r="A12" s="8" t="s">
        <v>125</v>
      </c>
      <c r="B12" s="61"/>
      <c r="C12" s="66"/>
      <c r="D12" s="66">
        <v>46</v>
      </c>
      <c r="E12" s="66">
        <v>2</v>
      </c>
      <c r="F12" s="66"/>
      <c r="G12" s="66"/>
      <c r="H12" s="66">
        <v>123</v>
      </c>
      <c r="I12" s="66">
        <v>5</v>
      </c>
      <c r="J12" s="66">
        <v>169</v>
      </c>
      <c r="K12" s="66">
        <v>7</v>
      </c>
    </row>
    <row r="13" spans="1:11">
      <c r="A13" s="8" t="s">
        <v>114</v>
      </c>
      <c r="B13" s="61">
        <v>155</v>
      </c>
      <c r="C13" s="66">
        <v>7</v>
      </c>
      <c r="D13" s="66">
        <v>93</v>
      </c>
      <c r="E13" s="66">
        <v>4</v>
      </c>
      <c r="F13" s="66">
        <v>47</v>
      </c>
      <c r="G13" s="66">
        <v>2</v>
      </c>
      <c r="H13" s="66">
        <v>1233</v>
      </c>
      <c r="I13" s="66">
        <v>47</v>
      </c>
      <c r="J13" s="66">
        <v>1528</v>
      </c>
      <c r="K13" s="66">
        <v>60</v>
      </c>
    </row>
    <row r="14" spans="1:11">
      <c r="A14" s="67" t="s">
        <v>48</v>
      </c>
    </row>
  </sheetData>
  <mergeCells count="6"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Indice</vt:lpstr>
      <vt:lpstr>tab_b1</vt:lpstr>
      <vt:lpstr>tab_b2</vt:lpstr>
      <vt:lpstr>tab_b3</vt:lpstr>
      <vt:lpstr>tab_b4</vt:lpstr>
      <vt:lpstr>tab_b5</vt:lpstr>
      <vt:lpstr>tab_b6</vt:lpstr>
      <vt:lpstr>tab_b7</vt:lpstr>
      <vt:lpstr>tab_b8</vt:lpstr>
      <vt:lpstr>tab_b9</vt:lpstr>
      <vt:lpstr>tab_b10</vt:lpstr>
      <vt:lpstr>tab_b11</vt:lpstr>
      <vt:lpstr>tab_b12</vt:lpstr>
      <vt:lpstr>tab_b13</vt:lpstr>
      <vt:lpstr>tab_b14</vt:lpstr>
      <vt:lpstr>tab_b15</vt:lpstr>
      <vt:lpstr>tab_b16</vt:lpstr>
      <vt:lpstr>tab_b17</vt:lpstr>
      <vt:lpstr>fig_b1</vt:lpstr>
      <vt:lpstr>tab_b18</vt:lpstr>
      <vt:lpstr>tab_b19 e fig_b2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NANNI2021</cp:lastModifiedBy>
  <cp:lastPrinted>2020-12-29T16:57:42Z</cp:lastPrinted>
  <dcterms:created xsi:type="dcterms:W3CDTF">2020-12-28T13:34:56Z</dcterms:created>
  <dcterms:modified xsi:type="dcterms:W3CDTF">2022-07-09T13:06:06Z</dcterms:modified>
</cp:coreProperties>
</file>